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KEGUNYFABRE-02697\Desktop\1.2 DCE travail\ANNEXES CCTP\"/>
    </mc:Choice>
  </mc:AlternateContent>
  <bookViews>
    <workbookView xWindow="-7920" yWindow="900" windowWidth="19428" windowHeight="11028"/>
  </bookViews>
  <sheets>
    <sheet name="Synthèse des besoins" sheetId="1" r:id="rId1"/>
    <sheet name="Fréquence" sheetId="7" r:id="rId2"/>
    <sheet name="Toulon Mésange" sheetId="2" r:id="rId3"/>
    <sheet name="Toulon St Jean " sheetId="16" r:id="rId4"/>
    <sheet name="Toulon Carnot" sheetId="9" r:id="rId5"/>
    <sheet name="Toulon Valbourdin" sheetId="10" r:id="rId6"/>
    <sheet name="Toulon La Colombe CES" sheetId="11" r:id="rId7"/>
    <sheet name="Toulon La Rode" sheetId="12" r:id="rId8"/>
    <sheet name="La Valette" sheetId="13" r:id="rId9"/>
  </sheets>
  <definedNames>
    <definedName name="_xlnm.Print_Area" localSheetId="1">Fréquence!$A$1:$N$244</definedName>
    <definedName name="_xlnm.Print_Area" localSheetId="0">'Synthèse des besoins'!$A$1:$U$21</definedName>
  </definedNames>
  <calcPr calcId="162913"/>
</workbook>
</file>

<file path=xl/calcChain.xml><?xml version="1.0" encoding="utf-8"?>
<calcChain xmlns="http://schemas.openxmlformats.org/spreadsheetml/2006/main">
  <c r="G6" i="16" l="1"/>
  <c r="F18" i="12" l="1"/>
  <c r="E18" i="12"/>
  <c r="E24" i="2" l="1"/>
  <c r="D24" i="2"/>
  <c r="D65" i="2"/>
  <c r="E65" i="2"/>
  <c r="D94" i="2"/>
  <c r="E92" i="2"/>
  <c r="E90" i="2"/>
  <c r="E84" i="2"/>
  <c r="E82" i="2"/>
  <c r="E80" i="2"/>
  <c r="D112" i="2"/>
  <c r="E125" i="2"/>
  <c r="D125" i="2"/>
  <c r="E205" i="2"/>
  <c r="D205" i="2"/>
  <c r="E5" i="2" l="1"/>
  <c r="E94" i="2"/>
  <c r="D89" i="13" l="1"/>
  <c r="D45" i="13"/>
  <c r="D28" i="13"/>
  <c r="D64" i="13"/>
  <c r="E136" i="13"/>
  <c r="D136" i="13"/>
  <c r="E28" i="13"/>
  <c r="D93" i="11"/>
  <c r="D91" i="11"/>
  <c r="D90" i="11"/>
  <c r="C32" i="11"/>
  <c r="C31" i="11"/>
  <c r="C63" i="11"/>
  <c r="C81" i="11"/>
  <c r="D117" i="11"/>
  <c r="C117" i="11"/>
  <c r="C17" i="11"/>
  <c r="D89" i="9"/>
  <c r="D67" i="9"/>
  <c r="E5" i="13" l="1"/>
  <c r="D98" i="11"/>
  <c r="C51" i="11"/>
  <c r="F5" i="11" s="1"/>
  <c r="E21" i="10"/>
  <c r="E16" i="10"/>
  <c r="E26" i="9"/>
  <c r="D25" i="9"/>
  <c r="D101" i="9"/>
  <c r="D106" i="9" s="1"/>
  <c r="D22" i="9"/>
  <c r="D26" i="9" s="1"/>
  <c r="D48" i="9" l="1"/>
  <c r="E170" i="9"/>
  <c r="D170" i="9"/>
  <c r="E51" i="9"/>
  <c r="E67" i="9"/>
  <c r="E89" i="9"/>
  <c r="D41" i="9"/>
  <c r="D51" i="9" s="1"/>
  <c r="F5" i="9" s="1"/>
  <c r="D98" i="16" l="1"/>
  <c r="E29" i="16"/>
  <c r="D29" i="16"/>
  <c r="D51" i="16"/>
  <c r="E80" i="16"/>
  <c r="D76" i="16"/>
  <c r="D75" i="16"/>
  <c r="D80" i="16" s="1"/>
  <c r="D67" i="16"/>
  <c r="E51" i="16"/>
  <c r="G5" i="16" l="1"/>
  <c r="E183" i="2"/>
  <c r="E182" i="2"/>
  <c r="E181" i="2"/>
  <c r="E180" i="2"/>
  <c r="E176" i="2"/>
  <c r="E175" i="2"/>
  <c r="E174" i="2"/>
  <c r="E173" i="2"/>
  <c r="E170" i="2"/>
  <c r="E169" i="2"/>
  <c r="E168" i="2"/>
  <c r="E167" i="2"/>
  <c r="E166" i="2"/>
  <c r="E163" i="2"/>
  <c r="E162" i="2"/>
  <c r="E161" i="2"/>
  <c r="E157" i="2"/>
  <c r="E156" i="2"/>
  <c r="E155" i="2"/>
  <c r="E154" i="2"/>
  <c r="E153" i="2"/>
  <c r="E150" i="2"/>
  <c r="E149" i="2"/>
  <c r="E148" i="2"/>
  <c r="E147" i="2"/>
  <c r="E144" i="2"/>
  <c r="E143" i="2"/>
  <c r="E142" i="2"/>
  <c r="E140" i="2"/>
  <c r="E139" i="2"/>
  <c r="E138" i="2"/>
  <c r="E137" i="2"/>
  <c r="E136" i="2"/>
  <c r="E112" i="2"/>
  <c r="E186" i="2" l="1"/>
  <c r="E6" i="2" s="1"/>
</calcChain>
</file>

<file path=xl/sharedStrings.xml><?xml version="1.0" encoding="utf-8"?>
<sst xmlns="http://schemas.openxmlformats.org/spreadsheetml/2006/main" count="1691" uniqueCount="586">
  <si>
    <t>site</t>
  </si>
  <si>
    <t>nettoyage de locaux quotidien</t>
  </si>
  <si>
    <t>nettoyage de locaux moins fréquent</t>
  </si>
  <si>
    <t>nettoyage de base</t>
  </si>
  <si>
    <t>salle informatique</t>
  </si>
  <si>
    <t>salle archive</t>
  </si>
  <si>
    <t>Mésange</t>
  </si>
  <si>
    <t>St Jean</t>
  </si>
  <si>
    <t>Carnot</t>
  </si>
  <si>
    <t>Valbourdin</t>
  </si>
  <si>
    <t>La Colombe CES</t>
  </si>
  <si>
    <t>La Rode</t>
  </si>
  <si>
    <t>La Valette</t>
  </si>
  <si>
    <t>ü</t>
  </si>
  <si>
    <t xml:space="preserve">ü </t>
  </si>
  <si>
    <t>pour l'étage</t>
  </si>
  <si>
    <t>pour le RDC</t>
  </si>
  <si>
    <t>Synthèse des besoins</t>
  </si>
  <si>
    <t>Halls d'accueil</t>
  </si>
  <si>
    <t xml:space="preserve">                                                                                                                     Fréquence des prestations</t>
  </si>
  <si>
    <t>Prestations</t>
  </si>
  <si>
    <t xml:space="preserve">Hebdomadaire </t>
  </si>
  <si>
    <t xml:space="preserve">Mensuel   </t>
  </si>
  <si>
    <t>Annuel</t>
  </si>
  <si>
    <t>5/5</t>
  </si>
  <si>
    <t>4/5</t>
  </si>
  <si>
    <t>3/5</t>
  </si>
  <si>
    <t>2/5</t>
  </si>
  <si>
    <t>1/5</t>
  </si>
  <si>
    <t>X</t>
  </si>
  <si>
    <t>Dépoussièrage des dessus de bureaux, meubles, plans de travail, étagères</t>
  </si>
  <si>
    <t>Astiquage des métaux</t>
  </si>
  <si>
    <t>Enlèvement des traces de doigts sur les portes pleines et vitrées</t>
  </si>
  <si>
    <t>Nettoyage des pieds de fauteuils et chaises</t>
  </si>
  <si>
    <t>Nettoyage complet des portes vitrées</t>
  </si>
  <si>
    <t>Rénovation des sols par la méthode dite spray</t>
  </si>
  <si>
    <t>Dépoussiérage des rideaux ou stores</t>
  </si>
  <si>
    <t>Nettoyage des bouches VMC</t>
  </si>
  <si>
    <t xml:space="preserve">Mensuel  </t>
  </si>
  <si>
    <t>Enlevement de toutes traces sur les parois intérieures et sur les portes</t>
  </si>
  <si>
    <t>Nettoyage des points lumineux</t>
  </si>
  <si>
    <t>Dépoussierage des dessus de bureaux, meubles, plans de traval, étagères</t>
  </si>
  <si>
    <t>Astiquage des métaux(cuivre, aluminium…)</t>
  </si>
  <si>
    <t>Dépoussierage et détachage des intérrupteurs, poignées, plinthes, miroirs, moulures et convecteurs…</t>
  </si>
  <si>
    <t>Aspiration des sièges et nettoyage des piètements</t>
  </si>
  <si>
    <t>Salles de réunions</t>
  </si>
  <si>
    <t>Hebdomadaire</t>
  </si>
  <si>
    <t>balayage humide et lavage ou aspiration des sols selon leur nature</t>
  </si>
  <si>
    <t>dépoussierage du mobilier</t>
  </si>
  <si>
    <t>astiquage de la robinetterie</t>
  </si>
  <si>
    <t>nettoyage des miroirs et appliques d'éclairage</t>
  </si>
  <si>
    <t>nettoyage soigné et désinfection des appareils, cuvette wc, abattants, urinoirs et lavabos</t>
  </si>
  <si>
    <t>essuyage des distributeurs</t>
  </si>
  <si>
    <t>mise en place des produits hygiéniques (papier toilette, savon, essuie-mains)</t>
  </si>
  <si>
    <t>détartrage de l'ensemble des appareils sanitaires</t>
  </si>
  <si>
    <t>Dépoussièrage des plinthes et radiateurs</t>
  </si>
  <si>
    <t xml:space="preserve"> Descriptif des prestations à effectuer par type de locaux et fréquence</t>
  </si>
  <si>
    <t>Mensuel</t>
  </si>
  <si>
    <t>Dépoussiérage des dessus de bureaux, meubles, plans de travails, étagère</t>
  </si>
  <si>
    <t>Aspiration des sièges et nettoyage des piétements</t>
  </si>
  <si>
    <t>Astiquage des métaux (cuivres, aluminiums…)</t>
  </si>
  <si>
    <t>Dépoussiérage et détachage des interrupteurs, poignées, plinthes, miroirs, moulures et convecteurs</t>
  </si>
  <si>
    <t>Décapage des sols</t>
  </si>
  <si>
    <t>Dépoussiérage des mains courantes</t>
  </si>
  <si>
    <t>Circulations - Escaliers - Ascenseurs - SAS</t>
  </si>
  <si>
    <t>Dépoussiérage et détachage des interrupteurs, poignées, plinthes</t>
  </si>
  <si>
    <t>Dépoussiérage et détachage des interrupteurs plinthes et moulures, poignées, miroirs</t>
  </si>
  <si>
    <t>Bureaux - Cabinet médicaux</t>
  </si>
  <si>
    <t>Application d'une émulsion</t>
  </si>
  <si>
    <t>Nettoyage des portes et revêtements muraux</t>
  </si>
  <si>
    <t>Astiquage des métaux (cuivres, aluminium…)</t>
  </si>
  <si>
    <t>Ramassage des déchets jusqu'aux limites de propriété</t>
  </si>
  <si>
    <t>Esplanades et autres Abords</t>
  </si>
  <si>
    <t>Nettoyage des faux plafonds :</t>
  </si>
  <si>
    <t>prestation sur le matériel : baies informatiques, Autocom, onduleurs (sans procédure d'arrêt) :</t>
  </si>
  <si>
    <t>Serveurs :</t>
  </si>
  <si>
    <t>Prestations sur les murs :</t>
  </si>
  <si>
    <t>Prestation faux plancher et sol :</t>
  </si>
  <si>
    <t>· Démontage de 2 dalles à la fois</t>
  </si>
  <si>
    <t>· Micro-aspiration des ossatures de maintien des dalles du faux plafond</t>
  </si>
  <si>
    <t>· Micro-aspiration des dalles</t>
  </si>
  <si>
    <t>· Micro-aspiration du plénum</t>
  </si>
  <si>
    <t>· Montage des dalles du faux plafond</t>
  </si>
  <si>
    <t>· Micro-aspiration des grilles d'aspiration à l'aide de produit anti statique</t>
  </si>
  <si>
    <t>· Nettoyage des grilles d'aspiration</t>
  </si>
  <si>
    <t>· Démontage (si nécessaire) et micro-aspiration des luminaires</t>
  </si>
  <si>
    <t>· Nettoyage des luminaires</t>
  </si>
  <si>
    <t>· Micro-aspiration et nettoyage des plateaux intérieurs</t>
  </si>
  <si>
    <t>· Micro-aspiration et nettoyage des matériels</t>
  </si>
  <si>
    <t>· Micro-aspiration de la câblerie</t>
  </si>
  <si>
    <t>· Micro-aspiration côté connectique</t>
  </si>
  <si>
    <t>· Micro-aspiration du plénum de l'intérieur de la baie, ramassage manuel des gros déchets</t>
  </si>
  <si>
    <t>· Micro-aspiration et nettoyage interne/externe des portes</t>
  </si>
  <si>
    <t>· Micro-aspiration et nettoyage des carters extérieurs de la baie</t>
  </si>
  <si>
    <t>· Traitement antistatique interne/externe</t>
  </si>
  <si>
    <t>· Nettoyage extérieur du carter de l'écran par soufflage/aspiration,</t>
  </si>
  <si>
    <t>· Nettoyage extérieur de l'écran</t>
  </si>
  <si>
    <t>· Traitement extérieur antistatique du carter de l'écran</t>
  </si>
  <si>
    <t>· Nettoyage extérieur des câbles et connectiques</t>
  </si>
  <si>
    <t>· Traitement extérieur antistatique de l'écran</t>
  </si>
  <si>
    <t>· Aspiration et soufflage du ventilateur de l'unité centrale</t>
  </si>
  <si>
    <t>· Nettoyage extérieur de l'unité centrale</t>
  </si>
  <si>
    <t>· Nettoyage extérieur des câbles connectiques</t>
  </si>
  <si>
    <t>· Traitement extérieur anti statique du carter de l'unité centrale</t>
  </si>
  <si>
    <t>· Dépoussiérage</t>
  </si>
  <si>
    <t>· Elimination des traces et salissures</t>
  </si>
  <si>
    <t>· Dépoussiérage du dessus du faux plancher y compris sous les machines</t>
  </si>
  <si>
    <t>· Démontage de deux dalles à la fois dans le but d'un accès au plénum</t>
  </si>
  <si>
    <t>· Ramassage des gros déchets</t>
  </si>
  <si>
    <t>· Micro-aspiration des pieds de vérins</t>
  </si>
  <si>
    <t>· Micro-aspiration des traverses</t>
  </si>
  <si>
    <t>· Micro-aspiration et essuyage des dalles</t>
  </si>
  <si>
    <t>· Micro-aspiration des grilles de ventilation</t>
  </si>
  <si>
    <t>· Micro-aspiration extérieure de l'ensemble des machines et grilles de ventilation</t>
  </si>
  <si>
    <t>· Remontage du faux plancher avec vérification de la planéité</t>
  </si>
  <si>
    <t>· Nettoyage manuel du dessus du faux plancher de 2 à 4 dalles à la fois, élimination des taches,</t>
  </si>
  <si>
    <t>séchage immédiat à l'aide de chiffons non pelucheux (afin de maintenir l'hygrométie constante),</t>
  </si>
  <si>
    <t>lustrage</t>
  </si>
  <si>
    <t>· Nettoyage manuel de la connectique et traverse de câbles</t>
  </si>
  <si>
    <t>Sol (sans plancher technique)</t>
  </si>
  <si>
    <t>· Dépoussiérage du sol</t>
  </si>
  <si>
    <t>· Micro-aspiration de la surface</t>
  </si>
  <si>
    <t>· Détachage de la surface (si nécessaire)</t>
  </si>
  <si>
    <t>· Nettoyage manuel de la surface</t>
  </si>
  <si>
    <t>prestation sur les archives :</t>
  </si>
  <si>
    <t>prestation sur les murs :</t>
  </si>
  <si>
    <t>prestation faux plancher et sol :</t>
  </si>
  <si>
    <t>Sol (sans plancher technique) :</t>
  </si>
  <si>
    <t>· Micro-aspiration et nettoyage des matériels et archives présents</t>
  </si>
  <si>
    <t>· Dépoussiérage du dessus du faux plancher y compris sous les éléments meublants</t>
  </si>
  <si>
    <t>· Nettoyage du faux plancher, élimination des taches, lustrage</t>
  </si>
  <si>
    <t>· Nettoyage de la surface</t>
  </si>
  <si>
    <t>Sanitaires - Cuisines</t>
  </si>
  <si>
    <t>Nota:</t>
  </si>
  <si>
    <t>Vitrerie</t>
  </si>
  <si>
    <t>Nettoyage des deux faces (interne et externe)</t>
  </si>
  <si>
    <t>Relevé des surfaces :
Mésange</t>
  </si>
  <si>
    <t>Relevé des surfaces :
St Jean du Var</t>
  </si>
  <si>
    <t>Relevé des surfaces :
Carnot</t>
  </si>
  <si>
    <t>Relevé des surfaces :
Valbourdin</t>
  </si>
  <si>
    <t>Relevé des surfaces :
La Colombe (CES)</t>
  </si>
  <si>
    <t>Relevé des surfaces :
La Rode</t>
  </si>
  <si>
    <t>Relevé des surfaces :
La Valette du Var</t>
  </si>
  <si>
    <t>Total des surfaces relevées :</t>
  </si>
  <si>
    <t>Total des surfaces vitrerie :</t>
  </si>
  <si>
    <t>NATURE</t>
  </si>
  <si>
    <t>LOCALISATION</t>
  </si>
  <si>
    <t>SURFACE</t>
  </si>
  <si>
    <t>REVETEMENT</t>
  </si>
  <si>
    <t>Sols</t>
  </si>
  <si>
    <t>Murs</t>
  </si>
  <si>
    <t>HALL  D’ENTREE</t>
  </si>
  <si>
    <t>ACCUEIL  PUBLIC</t>
  </si>
  <si>
    <t>COULOIRS</t>
  </si>
  <si>
    <t>ESCALIERS</t>
  </si>
  <si>
    <t>AUTRES :</t>
  </si>
  <si>
    <t>R.D.C.</t>
  </si>
  <si>
    <t>Ier étage</t>
  </si>
  <si>
    <t>lès PVC</t>
  </si>
  <si>
    <t>TOTAL</t>
  </si>
  <si>
    <t>BUREAUX</t>
  </si>
  <si>
    <t>Courrier</t>
  </si>
  <si>
    <t>Economat</t>
  </si>
  <si>
    <t>Bureau Adjoint</t>
  </si>
  <si>
    <t>TOTAL DES SOLS</t>
  </si>
  <si>
    <t>SALLE REUNION</t>
  </si>
  <si>
    <t>SALLE INFORMATIQUE</t>
  </si>
  <si>
    <t>VESTIAIRES</t>
  </si>
  <si>
    <t>TOILETTES</t>
  </si>
  <si>
    <t>Sanitaire public</t>
  </si>
  <si>
    <t>Sanitaire</t>
  </si>
  <si>
    <t>CUISINES</t>
  </si>
  <si>
    <t>faïence</t>
  </si>
  <si>
    <t xml:space="preserve"> </t>
  </si>
  <si>
    <t>ARCHIVES</t>
  </si>
  <si>
    <t>LOCAUX  TECHNIQUES</t>
  </si>
  <si>
    <t>ABORDS</t>
  </si>
  <si>
    <t>Rangement</t>
  </si>
  <si>
    <t>Palier</t>
  </si>
  <si>
    <t>NOMBRE</t>
  </si>
  <si>
    <t>ACCESSIBILITE</t>
  </si>
  <si>
    <t xml:space="preserve">Accessibilité : </t>
  </si>
  <si>
    <t>CIRCULATION</t>
  </si>
  <si>
    <r>
      <t xml:space="preserve">FICHE N° 4 : </t>
    </r>
    <r>
      <rPr>
        <b/>
        <i/>
        <sz val="14"/>
        <color rgb="FF000000"/>
        <rFont val="Calibri"/>
        <family val="2"/>
        <scheme val="minor"/>
      </rPr>
      <t xml:space="preserve">SANITAIRES </t>
    </r>
  </si>
  <si>
    <t xml:space="preserve">SANITAIRES </t>
  </si>
  <si>
    <t>LOCAUX SECONDAIRES</t>
  </si>
  <si>
    <t>VITRERIE</t>
  </si>
  <si>
    <t>du R.D.C. au Ier étage</t>
  </si>
  <si>
    <t>Carrelage</t>
  </si>
  <si>
    <t>châssis fixes</t>
  </si>
  <si>
    <t>portes</t>
  </si>
  <si>
    <r>
      <t>·</t>
    </r>
    <r>
      <rPr>
        <sz val="7"/>
        <color rgb="FF000000"/>
        <rFont val="Calibri"/>
        <family val="2"/>
        <scheme val="minor"/>
      </rPr>
      <t xml:space="preserve">         </t>
    </r>
    <r>
      <rPr>
        <sz val="11"/>
        <color rgb="FF000000"/>
        <rFont val="Calibri"/>
        <family val="2"/>
        <scheme val="minor"/>
      </rPr>
      <t xml:space="preserve">Intérieur avec échelle   :  I E </t>
    </r>
  </si>
  <si>
    <t>SALLES DIVERSES</t>
  </si>
  <si>
    <t>Archives</t>
  </si>
  <si>
    <t>carrelage</t>
  </si>
  <si>
    <t>Secrétariat</t>
  </si>
  <si>
    <t>Accueil</t>
  </si>
  <si>
    <t xml:space="preserve">ASCENSEUR :                    OUI   x                    NON      </t>
  </si>
  <si>
    <r>
      <t>·</t>
    </r>
    <r>
      <rPr>
        <sz val="7"/>
        <color rgb="FF000000"/>
        <rFont val="Calibri"/>
        <family val="2"/>
        <scheme val="minor"/>
      </rPr>
      <t xml:space="preserve">         </t>
    </r>
    <r>
      <rPr>
        <sz val="11"/>
        <color rgb="FF000000"/>
        <rFont val="Calibri"/>
        <family val="2"/>
        <scheme val="minor"/>
      </rPr>
      <t>Extérieur avec échelle  :  E</t>
    </r>
  </si>
  <si>
    <r>
      <t>·</t>
    </r>
    <r>
      <rPr>
        <sz val="7"/>
        <color rgb="FF000000"/>
        <rFont val="Calibri"/>
        <family val="2"/>
        <scheme val="minor"/>
      </rPr>
      <t xml:space="preserve">         </t>
    </r>
    <r>
      <rPr>
        <sz val="11"/>
        <color rgb="FF000000"/>
        <rFont val="Calibri"/>
        <family val="2"/>
        <scheme val="minor"/>
      </rPr>
      <t>Extérieur  avec nacelle :  N</t>
    </r>
  </si>
  <si>
    <t xml:space="preserve">BUREAUX  </t>
  </si>
  <si>
    <t>273,84 m²</t>
  </si>
  <si>
    <t>Entrée Public</t>
  </si>
  <si>
    <t xml:space="preserve">Dégagement  </t>
  </si>
  <si>
    <t>Porche</t>
  </si>
  <si>
    <t>Accès ascenseur</t>
  </si>
  <si>
    <t>Etage</t>
  </si>
  <si>
    <t>tapis brosse</t>
  </si>
  <si>
    <t>dalles plastiques</t>
  </si>
  <si>
    <t>peinture</t>
  </si>
  <si>
    <t xml:space="preserve">                  </t>
  </si>
  <si>
    <t xml:space="preserve">Sols </t>
  </si>
  <si>
    <t>ELSM</t>
  </si>
  <si>
    <t xml:space="preserve">Archives: </t>
  </si>
  <si>
    <t>CPAM</t>
  </si>
  <si>
    <t>Bureau Chef de Centre</t>
  </si>
  <si>
    <t>Salle liquidateurs</t>
  </si>
  <si>
    <t>dalles</t>
  </si>
  <si>
    <t xml:space="preserve">                   </t>
  </si>
  <si>
    <t>Hommes</t>
  </si>
  <si>
    <t>R..D.C.</t>
  </si>
  <si>
    <t>Toilettes dames</t>
  </si>
  <si>
    <t>Toilettes hommes</t>
  </si>
  <si>
    <t>Sanitaires hommes</t>
  </si>
  <si>
    <t>Sanitaire Nord</t>
  </si>
  <si>
    <t>RDC</t>
  </si>
  <si>
    <t>Peinture</t>
  </si>
  <si>
    <t>peinture + faïence</t>
  </si>
  <si>
    <t>Peinture + faïence</t>
  </si>
  <si>
    <t>Vitrerie extérieure</t>
  </si>
  <si>
    <t>Bureaux + secrétariat</t>
  </si>
  <si>
    <t xml:space="preserve">R.D.C. </t>
  </si>
  <si>
    <t>Vestiaire dames</t>
  </si>
  <si>
    <t>Sanitaire et vestiaire</t>
  </si>
  <si>
    <t>Cuisine</t>
  </si>
  <si>
    <t>Sanitaires Hommes</t>
  </si>
  <si>
    <t>Local  Vérif.</t>
  </si>
  <si>
    <t>E / E1</t>
  </si>
  <si>
    <r>
      <t>·</t>
    </r>
    <r>
      <rPr>
        <sz val="7"/>
        <color rgb="FF000000"/>
        <rFont val="Times New Roman"/>
        <family val="1"/>
      </rPr>
      <t xml:space="preserve">         </t>
    </r>
    <r>
      <rPr>
        <sz val="11"/>
        <color rgb="FF000000"/>
        <rFont val="Arial"/>
        <family val="2"/>
      </rPr>
      <t>Intérieur avec échelle   :  I E</t>
    </r>
  </si>
  <si>
    <t>WC Public</t>
  </si>
  <si>
    <t>Dégagement</t>
  </si>
  <si>
    <t>Vitrerie intérieure</t>
  </si>
  <si>
    <t>Dégagement / Couloir</t>
  </si>
  <si>
    <t>Entrée personnel</t>
  </si>
  <si>
    <t xml:space="preserve">Bureau Adjoint  </t>
  </si>
  <si>
    <t>local info</t>
  </si>
  <si>
    <t>local vérif.</t>
  </si>
  <si>
    <t>E / EI</t>
  </si>
  <si>
    <r>
      <t>·</t>
    </r>
    <r>
      <rPr>
        <sz val="7"/>
        <color rgb="FF000000"/>
        <rFont val="Times New Roman"/>
        <family val="1"/>
      </rPr>
      <t xml:space="preserve">         </t>
    </r>
    <r>
      <rPr>
        <sz val="11"/>
        <color rgb="FF000000"/>
        <rFont val="Arial"/>
        <family val="2"/>
      </rPr>
      <t>Extension avec nacelle :  N</t>
    </r>
  </si>
  <si>
    <r>
      <t>·</t>
    </r>
    <r>
      <rPr>
        <sz val="7"/>
        <color rgb="FF000000"/>
        <rFont val="Calibri"/>
        <family val="2"/>
        <scheme val="minor"/>
      </rPr>
      <t xml:space="preserve">         </t>
    </r>
    <r>
      <rPr>
        <sz val="11"/>
        <color rgb="FF000000"/>
        <rFont val="Calibri"/>
        <family val="2"/>
        <scheme val="minor"/>
      </rPr>
      <t>Intérieur avec échelle   :  I E</t>
    </r>
  </si>
  <si>
    <t xml:space="preserve">ASCENSEUR :                    OUI     X                  NON   </t>
  </si>
  <si>
    <t>309,62 m²</t>
  </si>
  <si>
    <t>"</t>
  </si>
  <si>
    <t>Public</t>
  </si>
  <si>
    <t xml:space="preserve">personnel </t>
  </si>
  <si>
    <t>fenêtres</t>
  </si>
  <si>
    <t>porte</t>
  </si>
  <si>
    <t>IE et E</t>
  </si>
  <si>
    <r>
      <t>1</t>
    </r>
    <r>
      <rPr>
        <vertAlign val="superscript"/>
        <sz val="11"/>
        <color rgb="FF000000"/>
        <rFont val="Calibri"/>
        <family val="2"/>
        <scheme val="minor"/>
      </rPr>
      <t>er</t>
    </r>
    <r>
      <rPr>
        <sz val="11"/>
        <color rgb="FF000000"/>
        <rFont val="Calibri"/>
        <family val="2"/>
        <scheme val="minor"/>
      </rPr>
      <t xml:space="preserve"> étage</t>
    </r>
  </si>
  <si>
    <r>
      <t>faïence</t>
    </r>
    <r>
      <rPr>
        <b/>
        <sz val="10"/>
        <color rgb="FF000000"/>
        <rFont val="Calibri"/>
        <family val="2"/>
        <scheme val="minor"/>
      </rPr>
      <t xml:space="preserve"> </t>
    </r>
  </si>
  <si>
    <r>
      <t>BUREAUX</t>
    </r>
    <r>
      <rPr>
        <b/>
        <i/>
        <sz val="14"/>
        <color rgb="FF000000"/>
        <rFont val="Calibri"/>
        <family val="2"/>
        <scheme val="minor"/>
      </rPr>
      <t xml:space="preserve">  </t>
    </r>
  </si>
  <si>
    <r>
      <t>S</t>
    </r>
    <r>
      <rPr>
        <b/>
        <i/>
        <sz val="14"/>
        <color rgb="FF000000"/>
        <rFont val="Calibri"/>
        <family val="2"/>
        <scheme val="minor"/>
      </rPr>
      <t>ALLES DIVERSES</t>
    </r>
  </si>
  <si>
    <t>SAS</t>
  </si>
  <si>
    <t>crépi</t>
  </si>
  <si>
    <r>
      <t>·</t>
    </r>
    <r>
      <rPr>
        <sz val="7"/>
        <color rgb="FF000000"/>
        <rFont val="Calibri"/>
        <family val="2"/>
        <scheme val="minor"/>
      </rPr>
      <t xml:space="preserve">         </t>
    </r>
    <r>
      <rPr>
        <sz val="11"/>
        <color rgb="FF000000"/>
        <rFont val="Calibri"/>
        <family val="2"/>
        <scheme val="minor"/>
      </rPr>
      <t>Extérieur avec nacelle  :  N</t>
    </r>
  </si>
  <si>
    <t xml:space="preserve">TOTAL </t>
  </si>
  <si>
    <t>revêt plastique</t>
  </si>
  <si>
    <t>ETAGE</t>
  </si>
  <si>
    <t>vitrage</t>
  </si>
  <si>
    <t>Salle réunion</t>
  </si>
  <si>
    <t>Hall</t>
  </si>
  <si>
    <t>Sas</t>
  </si>
  <si>
    <r>
      <t>·</t>
    </r>
    <r>
      <rPr>
        <sz val="7"/>
        <color rgb="FF000000"/>
        <rFont val="Times New Roman"/>
        <family val="1"/>
      </rPr>
      <t xml:space="preserve">         </t>
    </r>
    <r>
      <rPr>
        <sz val="11"/>
        <color rgb="FF000000"/>
        <rFont val="Arial"/>
        <family val="2"/>
      </rPr>
      <t>Extérieur avec échelle  :  E</t>
    </r>
  </si>
  <si>
    <t>Salle info</t>
  </si>
  <si>
    <t>FAUX PLAFOND</t>
  </si>
  <si>
    <t>FAUX PLANCHER / SOL</t>
  </si>
  <si>
    <t>souple</t>
  </si>
  <si>
    <t>FP souple</t>
  </si>
  <si>
    <t xml:space="preserve"> souple</t>
  </si>
  <si>
    <t>FP</t>
  </si>
  <si>
    <t>HALL</t>
  </si>
  <si>
    <t>Granito</t>
  </si>
  <si>
    <t>marbre</t>
  </si>
  <si>
    <t>revêt. plastique</t>
  </si>
  <si>
    <t xml:space="preserve">granito </t>
  </si>
  <si>
    <t>granito</t>
  </si>
  <si>
    <t>Peinture et faïence</t>
  </si>
  <si>
    <t>Terrasse</t>
  </si>
  <si>
    <t>Entrée</t>
  </si>
  <si>
    <t>R.DC.</t>
  </si>
  <si>
    <t>Chappe mortier</t>
  </si>
  <si>
    <t xml:space="preserve">                                                                 </t>
  </si>
  <si>
    <t>Vitrerie extérieure :</t>
  </si>
  <si>
    <t>Bureau Sud</t>
  </si>
  <si>
    <t>Bureau N.E.</t>
  </si>
  <si>
    <t xml:space="preserve">Etage : </t>
  </si>
  <si>
    <t>Bureau scanner</t>
  </si>
  <si>
    <t>Bureau 9 E</t>
  </si>
  <si>
    <t>Bureau E</t>
  </si>
  <si>
    <t>Vestiaire</t>
  </si>
  <si>
    <t>Bureaux 0.</t>
  </si>
  <si>
    <t>Terrasse S</t>
  </si>
  <si>
    <t>Vitrerie Intérieure</t>
  </si>
  <si>
    <t>Escalier</t>
  </si>
  <si>
    <t>E /EI</t>
  </si>
  <si>
    <r>
      <t>Accessibilité</t>
    </r>
    <r>
      <rPr>
        <i/>
        <u/>
        <sz val="11"/>
        <color rgb="FF000000"/>
        <rFont val="Arial"/>
        <family val="2"/>
      </rPr>
      <t xml:space="preserve"> : </t>
    </r>
  </si>
  <si>
    <r>
      <t>·</t>
    </r>
    <r>
      <rPr>
        <sz val="7"/>
        <color rgb="FF000000"/>
        <rFont val="Times New Roman"/>
        <family val="1"/>
      </rPr>
      <t xml:space="preserve">         </t>
    </r>
    <r>
      <rPr>
        <sz val="11"/>
        <color rgb="FF000000"/>
        <rFont val="Arial"/>
        <family val="2"/>
      </rPr>
      <t>Extérieur  avec nacelle :  N</t>
    </r>
  </si>
  <si>
    <r>
      <t>·</t>
    </r>
    <r>
      <rPr>
        <sz val="7"/>
        <color rgb="FF000000"/>
        <rFont val="Times New Roman"/>
        <family val="1"/>
      </rPr>
      <t xml:space="preserve">         </t>
    </r>
    <r>
      <rPr>
        <sz val="11"/>
        <color rgb="FF000000"/>
        <rFont val="Arial"/>
        <family val="2"/>
      </rPr>
      <t xml:space="preserve">Intérieur avec échelle   :  I E                                  </t>
    </r>
  </si>
  <si>
    <r>
      <t xml:space="preserve">ASCENSEUR :                    OUI   </t>
    </r>
    <r>
      <rPr>
        <b/>
        <sz val="11"/>
        <color rgb="FF000000"/>
        <rFont val="Wingdings"/>
        <charset val="2"/>
      </rPr>
      <t>q</t>
    </r>
    <r>
      <rPr>
        <b/>
        <sz val="11"/>
        <color rgb="FF000000"/>
        <rFont val="Arial"/>
        <family val="2"/>
      </rPr>
      <t xml:space="preserve">                    NON     X </t>
    </r>
  </si>
  <si>
    <t>435,72 m²</t>
  </si>
  <si>
    <t>Box Accueil</t>
  </si>
  <si>
    <t>Volée 1</t>
  </si>
  <si>
    <t>Volée 2</t>
  </si>
  <si>
    <t>sanitaire personnel</t>
  </si>
  <si>
    <t>Coin repas</t>
  </si>
  <si>
    <t>crépi + faïence</t>
  </si>
  <si>
    <t>crépi + faïence crépi</t>
  </si>
  <si>
    <t>Local technique électrique</t>
  </si>
  <si>
    <t>AUTRES:</t>
  </si>
  <si>
    <t>Local info</t>
  </si>
  <si>
    <t>Halle Public</t>
  </si>
  <si>
    <t>Vestiaire femmes</t>
  </si>
  <si>
    <t>Vestiaire  hommes</t>
  </si>
  <si>
    <t>Bureau liquidateurs</t>
  </si>
  <si>
    <t>coin repas</t>
  </si>
  <si>
    <t>Box</t>
  </si>
  <si>
    <t>15 + 11</t>
  </si>
  <si>
    <r>
      <t xml:space="preserve">ASCENSEUR :                    OUI   </t>
    </r>
    <r>
      <rPr>
        <b/>
        <sz val="11"/>
        <color rgb="FF000000"/>
        <rFont val="Wingdings"/>
        <charset val="2"/>
      </rPr>
      <t>q</t>
    </r>
    <r>
      <rPr>
        <b/>
        <sz val="11"/>
        <color rgb="FF000000"/>
        <rFont val="Arial"/>
        <family val="2"/>
      </rPr>
      <t xml:space="preserve">                    NON      X</t>
    </r>
  </si>
  <si>
    <t>CIRCULATIONS</t>
  </si>
  <si>
    <t>SALLE ARCHIVES</t>
  </si>
  <si>
    <t>SOLS</t>
  </si>
  <si>
    <t>MURS</t>
  </si>
  <si>
    <t>CIMENT</t>
  </si>
  <si>
    <t>BOIS</t>
  </si>
  <si>
    <t>Total des surfaces en M² relevées :</t>
  </si>
  <si>
    <t>Total des surfaces en M² vitrerie :</t>
  </si>
  <si>
    <t>Bureaux /Espace de travail</t>
  </si>
  <si>
    <t>Sols/m²</t>
  </si>
  <si>
    <t>Murs/m²</t>
  </si>
  <si>
    <t>1er étage Bis /01B-03</t>
  </si>
  <si>
    <t>Moquette</t>
  </si>
  <si>
    <t>Crépi/Peinture</t>
  </si>
  <si>
    <t>2ème étage         /02-01</t>
  </si>
  <si>
    <t>sol P.V.C</t>
  </si>
  <si>
    <t>Espace de travail     1 Service Eptica</t>
  </si>
  <si>
    <t>2ème étage         /02-02</t>
  </si>
  <si>
    <t xml:space="preserve">BUREAU 3           Resp.Service P.S.S </t>
  </si>
  <si>
    <t>3ème étage        /03-01</t>
  </si>
  <si>
    <t xml:space="preserve">BUREAU 4           Resp.adj.Service P.S.S </t>
  </si>
  <si>
    <t>3ème étage        /03-02</t>
  </si>
  <si>
    <t>BUREAU 5          Responsable PF2M</t>
  </si>
  <si>
    <t>3ème étage Bis       /03B-03</t>
  </si>
  <si>
    <t>Espace de travail     2 Service P.S.S</t>
  </si>
  <si>
    <t>3ème étage        /03-03</t>
  </si>
  <si>
    <t>Plateau Téléphonique 1</t>
  </si>
  <si>
    <t>1er étage Bis /01B-01</t>
  </si>
  <si>
    <t>Plateau Téléphonique 2</t>
  </si>
  <si>
    <t>3ème étage Bis        /03B-01</t>
  </si>
  <si>
    <t>Circulations</t>
  </si>
  <si>
    <t>PALIERS</t>
  </si>
  <si>
    <t>Palier 1</t>
  </si>
  <si>
    <t>1er étage</t>
  </si>
  <si>
    <t>Palier 2</t>
  </si>
  <si>
    <t>2ème étage</t>
  </si>
  <si>
    <t>Palier 3</t>
  </si>
  <si>
    <t>3ème étage</t>
  </si>
  <si>
    <t>Palier 4</t>
  </si>
  <si>
    <t>4ème étage</t>
  </si>
  <si>
    <t>Palier 5</t>
  </si>
  <si>
    <t>5ème étage</t>
  </si>
  <si>
    <t xml:space="preserve">ASCENSEUR :                    OUI  X                     NON      </t>
  </si>
  <si>
    <t>Sanitaires</t>
  </si>
  <si>
    <t>Plateau téléphonique 1</t>
  </si>
  <si>
    <t>1er étage Bis</t>
  </si>
  <si>
    <t>faïence/peint</t>
  </si>
  <si>
    <t>WC 5</t>
  </si>
  <si>
    <t>WC 6</t>
  </si>
  <si>
    <t>WC 7</t>
  </si>
  <si>
    <t>Plateau téléphonique 2</t>
  </si>
  <si>
    <t>WC 8</t>
  </si>
  <si>
    <t>3ème étage Bis</t>
  </si>
  <si>
    <t xml:space="preserve">4ème étage </t>
  </si>
  <si>
    <t>WC 13</t>
  </si>
  <si>
    <t>WC 14</t>
  </si>
  <si>
    <t xml:space="preserve">5ème étage </t>
  </si>
  <si>
    <t>Salles Diverses</t>
  </si>
  <si>
    <t xml:space="preserve">SALLE Réunion/Formation </t>
  </si>
  <si>
    <t>1er étage           /01-02</t>
  </si>
  <si>
    <t xml:space="preserve">Salle de repos </t>
  </si>
  <si>
    <t>1er étage           /01-03</t>
  </si>
  <si>
    <t>Sol stratifié en latte PVC</t>
  </si>
  <si>
    <t>1er étage             /01-04</t>
  </si>
  <si>
    <t xml:space="preserve">ECONOMAT </t>
  </si>
  <si>
    <t>1er étage Bis   /01B-02</t>
  </si>
  <si>
    <t>Bureau Partagé/C.E</t>
  </si>
  <si>
    <t>4 ème étage     /04-01</t>
  </si>
  <si>
    <t>4 ème étage     /04-02</t>
  </si>
  <si>
    <t>4 ème étage     /04-03</t>
  </si>
  <si>
    <t>5 ème étage     /05-01</t>
  </si>
  <si>
    <t>Locaux Secondaires</t>
  </si>
  <si>
    <t>Local technique TGBT</t>
  </si>
  <si>
    <t xml:space="preserve">Local Chaufferie </t>
  </si>
  <si>
    <t>1er étage                         01-04</t>
  </si>
  <si>
    <t xml:space="preserve">Local Archives Exterieur </t>
  </si>
  <si>
    <t>Parking</t>
  </si>
  <si>
    <t>Chape Béton</t>
  </si>
  <si>
    <t>Agglo</t>
  </si>
  <si>
    <t>SURFACE/m²</t>
  </si>
  <si>
    <t>TOTAL /m²</t>
  </si>
  <si>
    <t>VITRERIE EXTERIEUR</t>
  </si>
  <si>
    <t>local/chaufferie</t>
  </si>
  <si>
    <t>Salle de formation/réunion 01-02</t>
  </si>
  <si>
    <t>Salle de repos 01-03</t>
  </si>
  <si>
    <t>Local technique TGBT 01-01</t>
  </si>
  <si>
    <t>Bureau Resp. Adjoint PF2M 01B-03</t>
  </si>
  <si>
    <t>Plateau téléphonique 1 01B-01</t>
  </si>
  <si>
    <t>BUREAU CADRE 2        Service Eptica / 02-01</t>
  </si>
  <si>
    <t>Espace de travail     1 Service Eptica / 02-02</t>
  </si>
  <si>
    <t>Bureau Resp. PF2M          03B-03</t>
  </si>
  <si>
    <t>Bureau Partagé/C.E 04-01</t>
  </si>
  <si>
    <t>VESTIAIRES  04-02</t>
  </si>
  <si>
    <t>Pièce Repas 04-03</t>
  </si>
  <si>
    <t>Local technique- sous répartiteur</t>
  </si>
  <si>
    <t>Salle formation/Réunion  /Activités R.S.O  05-01</t>
  </si>
  <si>
    <t>Bureau partagé</t>
  </si>
  <si>
    <t>VITRERIE INTERIEUR</t>
  </si>
  <si>
    <t>SAS 1er étage Bis</t>
  </si>
  <si>
    <t>SAS 2ème étage Bis</t>
  </si>
  <si>
    <t>BUREAU 3           Resp.Service P.S.S         03/01</t>
  </si>
  <si>
    <t>BUREAU 4           Resp.adj.Service P.S.S 03/02</t>
  </si>
  <si>
    <t>TOTAL / m²</t>
  </si>
  <si>
    <t>Local CE</t>
  </si>
  <si>
    <t>Balcons</t>
  </si>
  <si>
    <t>3ème étage bis
03B - 02</t>
  </si>
  <si>
    <t>Enlèvement déchets et papiers</t>
  </si>
  <si>
    <t>ramassage des déchets</t>
  </si>
  <si>
    <t>mise en place et changement des sacs poubelles</t>
  </si>
  <si>
    <t>vidage et essuyage des poubelles à déchets</t>
  </si>
  <si>
    <t>collecte des papiers à recycler, à stoker sur site, en vu de leur recyclage par une entreprise tierce</t>
  </si>
  <si>
    <t xml:space="preserve"> Locaux techniques et d'entretien</t>
  </si>
  <si>
    <t>lavage par roulement des poubelles à déchets</t>
  </si>
  <si>
    <t>désinfection des sols</t>
  </si>
  <si>
    <t>vidage et essuyage des corbeilles et poubelles</t>
  </si>
  <si>
    <t>Aspiration des poussières</t>
  </si>
  <si>
    <t xml:space="preserve">Le nettoyage particulier COVID ou Virucide est réalisé sur demande des responsables du marché, ce nettoyage respecte scrupuleusement les recommandations sanitaires et les protocoles qui pourront être explicités au bon de commande. </t>
  </si>
  <si>
    <t>Open-Space PF2M</t>
  </si>
  <si>
    <t>Open Space</t>
  </si>
  <si>
    <t>Revètement Acoustique</t>
  </si>
  <si>
    <t>Salle de Repos</t>
  </si>
  <si>
    <t xml:space="preserve">Bureau 2 </t>
  </si>
  <si>
    <t>Bureau 1 Responsable</t>
  </si>
  <si>
    <t>SALLE Formation/Réunion</t>
  </si>
  <si>
    <t>Evacuation</t>
  </si>
  <si>
    <t>Bureau (1 à 14)</t>
  </si>
  <si>
    <t>Palier partie commune</t>
  </si>
  <si>
    <t>Sanitaire public accueil</t>
  </si>
  <si>
    <t>Bureau 1</t>
  </si>
  <si>
    <t>Bureau 2</t>
  </si>
  <si>
    <t>Bureau 3</t>
  </si>
  <si>
    <t>Bureau 4</t>
  </si>
  <si>
    <t>Sas Entrée Public</t>
  </si>
  <si>
    <t>Sas Entrée Personnel</t>
  </si>
  <si>
    <t>Palier partie commune + escaliers</t>
  </si>
  <si>
    <t>Escaliers intérieur</t>
  </si>
  <si>
    <t>Escaliers de secours</t>
  </si>
  <si>
    <t>R+1</t>
  </si>
  <si>
    <t>circulations</t>
  </si>
  <si>
    <t>Zone stock</t>
  </si>
  <si>
    <t>Palier RDC</t>
  </si>
  <si>
    <t>SALLE REUNION 00.11</t>
  </si>
  <si>
    <t>Porte 00.31</t>
  </si>
  <si>
    <t>Porte 00.18</t>
  </si>
  <si>
    <t>Refectoire 00.25</t>
  </si>
  <si>
    <t xml:space="preserve"> Porte 00.30</t>
  </si>
  <si>
    <r>
      <rPr>
        <sz val="7"/>
        <color rgb="FF000000"/>
        <rFont val="Calibri"/>
        <family val="2"/>
        <scheme val="minor"/>
      </rPr>
      <t xml:space="preserve"> </t>
    </r>
    <r>
      <rPr>
        <sz val="11"/>
        <color rgb="FF000000"/>
        <rFont val="Calibri"/>
        <family val="2"/>
        <scheme val="minor"/>
      </rPr>
      <t>Porte 00.24</t>
    </r>
  </si>
  <si>
    <t>DEBARRAS 00.08</t>
  </si>
  <si>
    <t>Bureau 00.22</t>
  </si>
  <si>
    <t>Bureau 00.23</t>
  </si>
  <si>
    <t>Salle d'attente MSA 00.07</t>
  </si>
  <si>
    <t>Bureau MSA 00.07.1</t>
  </si>
  <si>
    <t>Secrétariat CES1 - 00.10</t>
  </si>
  <si>
    <t>Médecin Responsable 00.09</t>
  </si>
  <si>
    <t>Secrétariat CES2 - 00.12</t>
  </si>
  <si>
    <t>BOX A - 00.13</t>
  </si>
  <si>
    <t>Cabinet Dentaire 00.14</t>
  </si>
  <si>
    <t>Cabinet Audi-vision - 00.16</t>
  </si>
  <si>
    <t>Cadre Administratif - 00.17</t>
  </si>
  <si>
    <t>Cabinet Medical 1 - 00.01</t>
  </si>
  <si>
    <t>Cabinet Medical 2 - 00.02</t>
  </si>
  <si>
    <t>Cabinet Medical 3 - 00.03</t>
  </si>
  <si>
    <t>Cabinet Medical 4 - 00.04</t>
  </si>
  <si>
    <t>Cabinet gynécologie - 00.05</t>
  </si>
  <si>
    <t xml:space="preserve">6 Vestiaires </t>
  </si>
  <si>
    <t>Cabinet Radiologie Spirometrie - 00.06</t>
  </si>
  <si>
    <t>Cabinet Médical 5 - 00.19</t>
  </si>
  <si>
    <t>Laboratoire - 00.20</t>
  </si>
  <si>
    <t>Cabinet Prélèvement - 00.21</t>
  </si>
  <si>
    <t>Médecin coordonnateur 00.26-00.27</t>
  </si>
  <si>
    <t>Pièce - 00.28</t>
  </si>
  <si>
    <t xml:space="preserve">HALL  </t>
  </si>
  <si>
    <t>crepi
Parement dalles</t>
  </si>
  <si>
    <t>Box 1</t>
  </si>
  <si>
    <t>Box 2</t>
  </si>
  <si>
    <t>Box 3</t>
  </si>
  <si>
    <t>Vitrage
parement dalles</t>
  </si>
  <si>
    <t xml:space="preserve">Dégagement </t>
  </si>
  <si>
    <t>Open Space 1</t>
  </si>
  <si>
    <t>Open Space 2</t>
  </si>
  <si>
    <t>Archives 1</t>
  </si>
  <si>
    <t>Archives 2</t>
  </si>
  <si>
    <t>Archives 3</t>
  </si>
  <si>
    <t>Archives 4</t>
  </si>
  <si>
    <t>Archives 5</t>
  </si>
  <si>
    <t>Archives 7</t>
  </si>
  <si>
    <t>Archives 8</t>
  </si>
  <si>
    <t>Archives 9</t>
  </si>
  <si>
    <t>Archives 6 / Economat</t>
  </si>
  <si>
    <t>Chaufferie</t>
  </si>
  <si>
    <t>Bureau Responsable</t>
  </si>
  <si>
    <t>Médecine du Travail</t>
  </si>
  <si>
    <t>Bureau Partagé</t>
  </si>
  <si>
    <t>Sous Répartiteur</t>
  </si>
  <si>
    <t>1er étage   01-01</t>
  </si>
  <si>
    <t>REFECTOIRE</t>
  </si>
  <si>
    <t>5 ème étage     /05-02</t>
  </si>
  <si>
    <t>WC PMR</t>
  </si>
  <si>
    <t>Bloc Sanitaires</t>
  </si>
  <si>
    <t>RDC - 1er Etage</t>
  </si>
  <si>
    <t>BUREAU             Resp.Adjoint PF2M</t>
  </si>
  <si>
    <t>BUREAU  CADRE        Service Eptica</t>
  </si>
  <si>
    <t xml:space="preserve">BUREAU            Resp.Service P.S.S </t>
  </si>
  <si>
    <t xml:space="preserve">BUREAU           Resp.adj.Service P.S.S </t>
  </si>
  <si>
    <t xml:space="preserve">Espace de travail     </t>
  </si>
  <si>
    <t>Escaliers de Secours</t>
  </si>
  <si>
    <t>Serveur informatique</t>
  </si>
  <si>
    <t>Serveur informatique 2</t>
  </si>
  <si>
    <t>Serveur informatique 3</t>
  </si>
  <si>
    <t xml:space="preserve">Le nettoyage particulier des sols est réalisé à la demande du gestionnaire du marché, toutefois le site de La Colombe (CES) sera le seul dont ces travaux seront inclus dans les prestations de bases. </t>
  </si>
  <si>
    <t>Toulon, La Valette</t>
  </si>
  <si>
    <t>Essuyage des objets meublants, lampes</t>
  </si>
  <si>
    <t>Balayage et lavage des accès publics et personnels au site</t>
  </si>
  <si>
    <t>Lavage et désinfection des micro-onde</t>
  </si>
  <si>
    <t xml:space="preserve">Lavage et désinfection de l’intérieur des frigidaires </t>
  </si>
  <si>
    <t>Nettoyage et désinfection des fontaines à eau et machines à café</t>
  </si>
  <si>
    <t>Nettoyage des lave-mains et crédences (carrelages ou autres)</t>
  </si>
  <si>
    <t>Aspiration brossage des tapis et moquettes</t>
  </si>
  <si>
    <t xml:space="preserve">Vitrerie extérieur :  </t>
  </si>
  <si>
    <t xml:space="preserve">Vitrerie intérieur :   </t>
  </si>
  <si>
    <t>Nettoyage et désinfection des conteneurs</t>
  </si>
  <si>
    <t>Nettoyage des baies et hauts de baux windows (La Valette)</t>
  </si>
  <si>
    <t>Nettoyage des bordures des fenêtres extérieures</t>
  </si>
  <si>
    <t>Nettoyage des bords de fenêtre extérieurs</t>
  </si>
  <si>
    <t>Nettoyage de la toiture terrasse</t>
  </si>
  <si>
    <t>MARCHE n°25021-S-AO-NETTOYAGE
MARCHE DE NETTOYAGE ET D’ENTRETIEN DES SITES DE LA CPAM DU VAR</t>
  </si>
  <si>
    <t>Nettoyage virucide, fongicide et bactéricide</t>
  </si>
  <si>
    <t>nettoyage des sols selon leur nature</t>
  </si>
  <si>
    <t>Surfaces et mobiliers</t>
  </si>
  <si>
    <t>Sanitaires et cuisines</t>
  </si>
  <si>
    <t xml:space="preserve"> Espaces extérieurs, abords, esplanades</t>
  </si>
  <si>
    <t>Lot 1</t>
  </si>
  <si>
    <t>Vitreries, portes et glaces</t>
  </si>
  <si>
    <t>Ventilation et équipements techniques ( bouches VMC, rideaux et stores)</t>
  </si>
  <si>
    <t>Circulations, escaliers, ascenseurs, SAS ( escaliers d'accès, ascenseur)</t>
  </si>
  <si>
    <t>nettoyage spécifique des sols ( décapage des sols, application emulsion et méthode spray)</t>
  </si>
  <si>
    <t>Gestion et traitement des déchets</t>
  </si>
  <si>
    <t>Pour l'étage</t>
  </si>
  <si>
    <t>désinfection par micro-nébulisation en vue de la protection, de la contagion des microbes</t>
  </si>
  <si>
    <r>
      <rPr>
        <u/>
        <sz val="10"/>
        <rFont val="Arial"/>
        <family val="2"/>
      </rPr>
      <t xml:space="preserve">Pour le site de Carnot: </t>
    </r>
    <r>
      <rPr>
        <sz val="10"/>
        <rFont val="Arial"/>
        <family val="2"/>
      </rPr>
      <t xml:space="preserve">
</t>
    </r>
    <r>
      <rPr>
        <b/>
        <sz val="8"/>
        <rFont val="Arial"/>
        <family val="2"/>
      </rPr>
      <t>RDC:</t>
    </r>
    <r>
      <rPr>
        <sz val="8"/>
        <rFont val="Arial"/>
        <family val="2"/>
      </rPr>
      <t xml:space="preserve"> Nettoyage des sols et dépoussiérage objets meublants, lavage et désinfection des sanitaires et cuisines/ nettoyage des extérieurs et des abords: tous les trimestres (4 fois / an)
</t>
    </r>
    <r>
      <rPr>
        <b/>
        <sz val="8"/>
        <rFont val="Arial"/>
        <family val="2"/>
      </rPr>
      <t>R+1</t>
    </r>
    <r>
      <rPr>
        <sz val="8"/>
        <rFont val="Arial"/>
        <family val="2"/>
      </rPr>
      <t xml:space="preserve">: Nettoyage des sols et dépoussiérage objets meublants, lavage et désinfection des sanitaires et cuisines/ nettoyage des extérieurs et des abords: quotidien
</t>
    </r>
    <r>
      <rPr>
        <sz val="10"/>
        <rFont val="Arial"/>
        <family val="2"/>
      </rPr>
      <t/>
    </r>
  </si>
  <si>
    <t>Désinfection des locaux médicaux</t>
  </si>
  <si>
    <t>Salles informatiques</t>
  </si>
  <si>
    <t xml:space="preserve">Désinfection des locaux médicaux </t>
  </si>
  <si>
    <t xml:space="preserve">Nettoyage de remise en état des sites post transfert (nettoyage des sols et des sanitaires ainsi que le dépoussiérage du mobilier et des objets meublants et surfaces) </t>
  </si>
  <si>
    <t>nettoyage sur sollicitation et bon de commande ( fréquences à définir par la CPAM du Var)</t>
  </si>
  <si>
    <t xml:space="preserve">Désinfection des locaux médicaux par micro-nébulisation en vue de la protection, de la contagion des microbes </t>
  </si>
  <si>
    <t xml:space="preserve">Vidage des cendriers ( uniquement Carnot, Saint-Jean et la Valette) </t>
  </si>
  <si>
    <t>Nettoyages des portes vitrées des portes automatiques</t>
  </si>
  <si>
    <t>Revêtements textiles et sièges ( aspiration, détachage et shampooing / traitements des acariens)</t>
  </si>
  <si>
    <t>dépoussiérage des rideaux ou stores</t>
  </si>
  <si>
    <t>Enlèvement des tâches et coulures, des traces de doigt sur les portes et cloisons vitrées et toutes surfaces vitrées et miroirs, vitrage cloison deux faces et vitres fenêtres intérieures, stores et rideaux, dans tous les sites et locaux en comportants</t>
  </si>
  <si>
    <t xml:space="preserve">nettoyage spécifique des sols ( décapage des sols, application emulsion et méthode spray) </t>
  </si>
  <si>
    <r>
      <t xml:space="preserve">Nettoyage spécifique des sols (DE BASE </t>
    </r>
    <r>
      <rPr>
        <b/>
        <sz val="9"/>
        <color theme="5" tint="-0.499984740745262"/>
        <rFont val="Arial"/>
        <family val="2"/>
      </rPr>
      <t>uniquement pour le site La Colombe CES - étage</t>
    </r>
    <r>
      <rPr>
        <b/>
        <sz val="12"/>
        <color theme="5" tint="-0.499984740745262"/>
        <rFont val="Arial"/>
        <family val="2"/>
      </rPr>
      <t>)</t>
    </r>
  </si>
  <si>
    <t>Locaux d'archives (dans les 3 premiers mois)</t>
  </si>
  <si>
    <t>Salles Informatiques (dans les 3 premiers mois)</t>
  </si>
  <si>
    <t xml:space="preserve">Dans un délai d’un (1) à trois (3) mois suivant la date effective de transfert de l’ensemble des sites du lot 1 (notifiée par ordre de service), le titulaire exécutera sur demande un nettoyage de remise en état des sites quittés avant restitution (excepté pour le site de la Rode).
La commande sera formalisée par un ordre de service ou bon de commande, selon les conditions d’exécution de l’accord-cadre. La fin de ces prestations actera la fin définitive des prestations sur ces sites du lot 1.
</t>
  </si>
  <si>
    <t>Le nettoyage des salles informatiques et salles d'archives sera réalisé dans les 3 premiers mois à compter de la notification du marché</t>
  </si>
  <si>
    <t>Annexe : Liste des sites, relevés des surfaces, décomposition des travaux, fréquences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</si>
</sst>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m"/>
  </numFmts>
  <fonts count="59" x14ac:knownFonts="1">
    <font>
      <sz val="11"/>
      <color theme="1"/>
      <name val="Calibri"/>
      <family val="2"/>
      <scheme val="minor"/>
    </font>
    <font>
      <b/>
      <sz val="11"/>
      <color theme="1"/>
      <name val="Calibri"/>
      <family val="2"/>
      <scheme val="minor"/>
    </font>
    <font>
      <b/>
      <sz val="18"/>
      <color theme="1"/>
      <name val="Arial"/>
      <family val="2"/>
    </font>
    <font>
      <b/>
      <u/>
      <sz val="14"/>
      <color theme="1"/>
      <name val="Arial"/>
      <family val="2"/>
    </font>
    <font>
      <sz val="11"/>
      <color theme="1"/>
      <name val="Wingdings"/>
      <charset val="2"/>
    </font>
    <font>
      <b/>
      <sz val="14"/>
      <color theme="1"/>
      <name val="Calibri"/>
      <family val="2"/>
      <scheme val="minor"/>
    </font>
    <font>
      <sz val="10"/>
      <name val="Arial"/>
      <family val="2"/>
    </font>
    <font>
      <b/>
      <sz val="10"/>
      <name val="Arial"/>
      <family val="2"/>
    </font>
    <font>
      <sz val="8"/>
      <name val="Arial"/>
      <family val="2"/>
    </font>
    <font>
      <b/>
      <sz val="8"/>
      <name val="Arial"/>
      <family val="2"/>
    </font>
    <font>
      <b/>
      <sz val="12"/>
      <name val="Arial"/>
      <family val="2"/>
    </font>
    <font>
      <b/>
      <u/>
      <sz val="10"/>
      <name val="Arial"/>
      <family val="2"/>
    </font>
    <font>
      <b/>
      <sz val="10"/>
      <color indexed="10"/>
      <name val="Arial"/>
      <family val="2"/>
    </font>
    <font>
      <b/>
      <sz val="10"/>
      <color indexed="17"/>
      <name val="Arial"/>
      <family val="2"/>
    </font>
    <font>
      <b/>
      <sz val="12"/>
      <color indexed="21"/>
      <name val="Arial"/>
      <family val="2"/>
    </font>
    <font>
      <b/>
      <sz val="20"/>
      <color theme="5" tint="-0.499984740745262"/>
      <name val="Arial"/>
      <family val="2"/>
    </font>
    <font>
      <b/>
      <sz val="12"/>
      <color theme="5" tint="-0.499984740745262"/>
      <name val="Arial"/>
      <family val="2"/>
    </font>
    <font>
      <b/>
      <sz val="14"/>
      <color theme="5" tint="-0.499984740745262"/>
      <name val="Arial"/>
      <family val="2"/>
    </font>
    <font>
      <b/>
      <sz val="16"/>
      <color theme="5" tint="-0.499984740745262"/>
      <name val="Arial"/>
      <family val="2"/>
    </font>
    <font>
      <b/>
      <sz val="11"/>
      <color rgb="FF000000"/>
      <name val="Arial"/>
      <family val="2"/>
    </font>
    <font>
      <sz val="11"/>
      <color rgb="FF000000"/>
      <name val="Arial"/>
      <family val="2"/>
    </font>
    <font>
      <b/>
      <sz val="11"/>
      <color rgb="FF000000"/>
      <name val="Wingdings"/>
      <charset val="2"/>
    </font>
    <font>
      <sz val="11"/>
      <color rgb="FF000000"/>
      <name val="Symbol"/>
      <family val="1"/>
      <charset val="2"/>
    </font>
    <font>
      <sz val="7"/>
      <color rgb="FF000000"/>
      <name val="Times New Roman"/>
      <family val="1"/>
    </font>
    <font>
      <b/>
      <i/>
      <sz val="14"/>
      <color rgb="FF000000"/>
      <name val="Calibri"/>
      <family val="2"/>
      <scheme val="minor"/>
    </font>
    <font>
      <sz val="11"/>
      <color rgb="FF000000"/>
      <name val="Calibri"/>
      <family val="2"/>
      <scheme val="minor"/>
    </font>
    <font>
      <b/>
      <sz val="11"/>
      <color rgb="FF000000"/>
      <name val="Calibri"/>
      <family val="2"/>
      <scheme val="minor"/>
    </font>
    <font>
      <b/>
      <sz val="10"/>
      <color rgb="FF000000"/>
      <name val="Calibri"/>
      <family val="2"/>
      <scheme val="minor"/>
    </font>
    <font>
      <sz val="10"/>
      <color rgb="FF000000"/>
      <name val="Calibri"/>
      <family val="2"/>
      <scheme val="minor"/>
    </font>
    <font>
      <b/>
      <sz val="14"/>
      <color rgb="FF000000"/>
      <name val="Calibri"/>
      <family val="2"/>
      <scheme val="minor"/>
    </font>
    <font>
      <b/>
      <u/>
      <sz val="11"/>
      <color rgb="FF000000"/>
      <name val="Calibri"/>
      <family val="2"/>
      <scheme val="minor"/>
    </font>
    <font>
      <i/>
      <u/>
      <sz val="11"/>
      <color rgb="FF000000"/>
      <name val="Calibri"/>
      <family val="2"/>
      <scheme val="minor"/>
    </font>
    <font>
      <sz val="7"/>
      <color rgb="FF000000"/>
      <name val="Calibri"/>
      <family val="2"/>
      <scheme val="minor"/>
    </font>
    <font>
      <vertAlign val="superscript"/>
      <sz val="11"/>
      <color rgb="FF000000"/>
      <name val="Calibri"/>
      <family val="2"/>
      <scheme val="minor"/>
    </font>
    <font>
      <sz val="11"/>
      <color theme="1"/>
      <name val="Arial"/>
      <family val="2"/>
    </font>
    <font>
      <b/>
      <i/>
      <sz val="14"/>
      <color rgb="FF000000"/>
      <name val="Bookman Old Style"/>
      <family val="1"/>
    </font>
    <font>
      <b/>
      <sz val="10"/>
      <color rgb="FF000000"/>
      <name val="Arial"/>
      <family val="2"/>
    </font>
    <font>
      <sz val="11"/>
      <color rgb="FF000000"/>
      <name val="Bookman Old Style"/>
      <family val="1"/>
    </font>
    <font>
      <b/>
      <sz val="11"/>
      <color rgb="FF000000"/>
      <name val="Bookman Old Style"/>
      <family val="1"/>
    </font>
    <font>
      <sz val="11"/>
      <color rgb="FF000000"/>
      <name val="Wingdings"/>
      <charset val="2"/>
    </font>
    <font>
      <sz val="10"/>
      <color rgb="FF000000"/>
      <name val="Arial"/>
      <family val="2"/>
    </font>
    <font>
      <b/>
      <sz val="11"/>
      <color theme="1"/>
      <name val="Bookman Old Style"/>
      <family val="1"/>
    </font>
    <font>
      <sz val="11"/>
      <color theme="1"/>
      <name val="Bookman Old Style"/>
      <family val="1"/>
    </font>
    <font>
      <b/>
      <u/>
      <sz val="11"/>
      <color rgb="FF000000"/>
      <name val="Arial"/>
      <family val="2"/>
    </font>
    <font>
      <i/>
      <u/>
      <sz val="11"/>
      <color rgb="FF000000"/>
      <name val="Arial"/>
      <family val="2"/>
    </font>
    <font>
      <b/>
      <i/>
      <sz val="11"/>
      <color rgb="FF000000"/>
      <name val="Bookman Old Style"/>
      <family val="1"/>
    </font>
    <font>
      <b/>
      <sz val="11"/>
      <name val="Arial"/>
      <family val="2"/>
    </font>
    <font>
      <sz val="11"/>
      <name val="Arial"/>
      <family val="2"/>
    </font>
    <font>
      <sz val="11"/>
      <name val="Calibri"/>
      <family val="2"/>
      <scheme val="minor"/>
    </font>
    <font>
      <u/>
      <sz val="11"/>
      <color rgb="FF000000"/>
      <name val="Arial"/>
      <family val="2"/>
    </font>
    <font>
      <b/>
      <sz val="9"/>
      <color rgb="FF000000"/>
      <name val="Calibri"/>
      <family val="2"/>
      <scheme val="minor"/>
    </font>
    <font>
      <b/>
      <sz val="9"/>
      <color theme="5" tint="-0.499984740745262"/>
      <name val="Arial"/>
      <family val="2"/>
    </font>
    <font>
      <sz val="11"/>
      <color rgb="FFFF0000"/>
      <name val="Calibri"/>
      <family val="2"/>
      <scheme val="minor"/>
    </font>
    <font>
      <sz val="11"/>
      <color rgb="FFFF0000"/>
      <name val="Arial"/>
      <family val="2"/>
    </font>
    <font>
      <b/>
      <sz val="11"/>
      <name val="Calibri"/>
      <family val="2"/>
      <scheme val="minor"/>
    </font>
    <font>
      <b/>
      <sz val="10"/>
      <name val="Calibri"/>
      <family val="2"/>
      <scheme val="minor"/>
    </font>
    <font>
      <b/>
      <sz val="9"/>
      <name val="Calibri"/>
      <family val="2"/>
      <scheme val="minor"/>
    </font>
    <font>
      <u/>
      <sz val="10"/>
      <name val="Arial"/>
      <family val="2"/>
    </font>
    <font>
      <strike/>
      <sz val="11"/>
      <color theme="1"/>
      <name val="Calibri"/>
      <family val="2"/>
      <scheme val="minor"/>
    </font>
  </fonts>
  <fills count="10">
    <fill>
      <patternFill patternType="none"/>
    </fill>
    <fill>
      <patternFill patternType="gray125"/>
    </fill>
    <fill>
      <patternFill patternType="solid">
        <fgColor rgb="FFCCCCCC"/>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5" tint="0.79998168889431442"/>
        <bgColor indexed="22"/>
      </patternFill>
    </fill>
    <fill>
      <patternFill patternType="gray125">
        <bgColor theme="5" tint="0.79998168889431442"/>
      </patternFill>
    </fill>
    <fill>
      <patternFill patternType="gray125">
        <bgColor rgb="FFDFDFDF"/>
      </patternFill>
    </fill>
    <fill>
      <patternFill patternType="solid">
        <fgColor theme="0"/>
        <bgColor indexed="64"/>
      </patternFill>
    </fill>
  </fills>
  <borders count="7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8"/>
      </right>
      <top style="thin">
        <color indexed="8"/>
      </top>
      <bottom style="thin">
        <color indexed="8"/>
      </bottom>
      <diagonal/>
    </border>
    <border>
      <left style="medium">
        <color indexed="64"/>
      </left>
      <right style="thin">
        <color indexed="8"/>
      </right>
      <top style="thin">
        <color indexed="8"/>
      </top>
      <bottom/>
      <diagonal/>
    </border>
    <border>
      <left style="medium">
        <color indexed="64"/>
      </left>
      <right style="thin">
        <color indexed="8"/>
      </right>
      <top style="thin">
        <color indexed="8"/>
      </top>
      <bottom style="medium">
        <color indexed="64"/>
      </bottom>
      <diagonal/>
    </border>
    <border>
      <left style="thin">
        <color indexed="8"/>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64"/>
      </right>
      <top style="thin">
        <color indexed="64"/>
      </top>
      <bottom style="thin">
        <color indexed="64"/>
      </bottom>
      <diagonal/>
    </border>
    <border>
      <left style="medium">
        <color indexed="64"/>
      </left>
      <right style="thin">
        <color indexed="8"/>
      </right>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top style="thin">
        <color indexed="8"/>
      </top>
      <bottom style="thin">
        <color indexed="8"/>
      </bottom>
      <diagonal/>
    </border>
    <border>
      <left/>
      <right/>
      <top style="thin">
        <color indexed="8"/>
      </top>
      <bottom style="thin">
        <color indexed="8"/>
      </bottom>
      <diagonal/>
    </border>
    <border>
      <left/>
      <right style="medium">
        <color indexed="64"/>
      </right>
      <top style="thin">
        <color indexed="8"/>
      </top>
      <bottom style="thin">
        <color indexed="8"/>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thin">
        <color indexed="8"/>
      </left>
      <right/>
      <top style="thin">
        <color indexed="8"/>
      </top>
      <bottom style="thin">
        <color indexed="8"/>
      </bottom>
      <diagonal/>
    </border>
    <border>
      <left/>
      <right/>
      <top/>
      <bottom style="thin">
        <color indexed="8"/>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top style="medium">
        <color indexed="64"/>
      </top>
      <bottom style="thin">
        <color indexed="8"/>
      </bottom>
      <diagonal/>
    </border>
    <border>
      <left/>
      <right/>
      <top style="medium">
        <color indexed="64"/>
      </top>
      <bottom style="thin">
        <color indexed="8"/>
      </bottom>
      <diagonal/>
    </border>
    <border>
      <left/>
      <right style="medium">
        <color indexed="64"/>
      </right>
      <top style="medium">
        <color indexed="64"/>
      </top>
      <bottom style="thin">
        <color indexed="8"/>
      </bottom>
      <diagonal/>
    </border>
    <border>
      <left style="medium">
        <color indexed="64"/>
      </left>
      <right/>
      <top style="thin">
        <color indexed="8"/>
      </top>
      <bottom/>
      <diagonal/>
    </border>
    <border>
      <left style="medium">
        <color indexed="64"/>
      </left>
      <right style="thin">
        <color indexed="8"/>
      </right>
      <top style="thin">
        <color indexed="8"/>
      </top>
      <bottom style="thin">
        <color indexed="64"/>
      </bottom>
      <diagonal/>
    </border>
    <border>
      <left style="medium">
        <color indexed="64"/>
      </left>
      <right style="thin">
        <color indexed="8"/>
      </right>
      <top style="thin">
        <color indexed="64"/>
      </top>
      <bottom/>
      <diagonal/>
    </border>
    <border>
      <left/>
      <right style="double">
        <color indexed="64"/>
      </right>
      <top style="double">
        <color indexed="64"/>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double">
        <color indexed="64"/>
      </bottom>
      <diagonal/>
    </border>
    <border>
      <left/>
      <right/>
      <top style="double">
        <color indexed="64"/>
      </top>
      <bottom/>
      <diagonal/>
    </border>
    <border>
      <left style="double">
        <color indexed="64"/>
      </left>
      <right/>
      <top style="double">
        <color indexed="64"/>
      </top>
      <bottom/>
      <diagonal/>
    </border>
    <border>
      <left style="double">
        <color indexed="64"/>
      </left>
      <right/>
      <top/>
      <bottom/>
      <diagonal/>
    </border>
    <border>
      <left style="double">
        <color indexed="64"/>
      </left>
      <right/>
      <top/>
      <bottom style="double">
        <color indexed="64"/>
      </bottom>
      <diagonal/>
    </border>
    <border>
      <left/>
      <right/>
      <top/>
      <bottom style="double">
        <color indexed="64"/>
      </bottom>
      <diagonal/>
    </border>
    <border>
      <left style="double">
        <color indexed="64"/>
      </left>
      <right/>
      <top style="double">
        <color indexed="64"/>
      </top>
      <bottom style="double">
        <color indexed="64"/>
      </bottom>
      <diagonal/>
    </border>
    <border>
      <left/>
      <right style="thin">
        <color indexed="8"/>
      </right>
      <top style="thin">
        <color indexed="8"/>
      </top>
      <bottom/>
      <diagonal/>
    </border>
    <border>
      <left style="medium">
        <color indexed="64"/>
      </left>
      <right style="thin">
        <color indexed="8"/>
      </right>
      <top/>
      <bottom/>
      <diagonal/>
    </border>
    <border>
      <left/>
      <right style="thin">
        <color indexed="64"/>
      </right>
      <top style="thin">
        <color indexed="8"/>
      </top>
      <bottom style="thin">
        <color indexed="8"/>
      </bottom>
      <diagonal/>
    </border>
    <border>
      <left style="double">
        <color indexed="64"/>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bottom style="thin">
        <color indexed="8"/>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medium">
        <color indexed="64"/>
      </right>
      <top style="medium">
        <color indexed="64"/>
      </top>
      <bottom style="medium">
        <color indexed="64"/>
      </bottom>
      <diagonal/>
    </border>
    <border>
      <left style="thin">
        <color indexed="8"/>
      </left>
      <right style="medium">
        <color indexed="64"/>
      </right>
      <top/>
      <bottom style="thin">
        <color indexed="8"/>
      </bottom>
      <diagonal/>
    </border>
  </borders>
  <cellStyleXfs count="2">
    <xf numFmtId="0" fontId="0" fillId="0" borderId="0"/>
    <xf numFmtId="0" fontId="6" fillId="0" borderId="0"/>
  </cellStyleXfs>
  <cellXfs count="587">
    <xf numFmtId="0" fontId="0" fillId="0" borderId="0" xfId="0"/>
    <xf numFmtId="0" fontId="3" fillId="2" borderId="7" xfId="0" applyFont="1" applyFill="1" applyBorder="1" applyAlignment="1">
      <alignment vertical="center" wrapText="1"/>
    </xf>
    <xf numFmtId="0" fontId="0" fillId="0" borderId="2" xfId="0" applyBorder="1"/>
    <xf numFmtId="0" fontId="0" fillId="0" borderId="0" xfId="0" applyBorder="1"/>
    <xf numFmtId="0" fontId="0" fillId="0" borderId="14" xfId="0" applyBorder="1"/>
    <xf numFmtId="0" fontId="0" fillId="0" borderId="15" xfId="0" applyBorder="1"/>
    <xf numFmtId="0" fontId="0" fillId="0" borderId="0" xfId="0" applyFill="1"/>
    <xf numFmtId="0" fontId="4" fillId="0" borderId="11" xfId="0" applyFont="1" applyBorder="1" applyAlignment="1">
      <alignment horizontal="center" vertical="center"/>
    </xf>
    <xf numFmtId="0" fontId="0" fillId="0" borderId="11" xfId="0" applyBorder="1" applyAlignment="1">
      <alignment horizontal="center" vertical="center"/>
    </xf>
    <xf numFmtId="0" fontId="7" fillId="0" borderId="21" xfId="1" applyNumberFormat="1" applyFont="1" applyFill="1" applyBorder="1" applyAlignment="1">
      <alignment horizontal="center"/>
    </xf>
    <xf numFmtId="0" fontId="7" fillId="0" borderId="22" xfId="1" applyNumberFormat="1" applyFont="1" applyFill="1" applyBorder="1" applyAlignment="1">
      <alignment horizontal="center"/>
    </xf>
    <xf numFmtId="0" fontId="7" fillId="0" borderId="19" xfId="1" applyFont="1" applyFill="1" applyBorder="1" applyAlignment="1">
      <alignment horizontal="center" wrapText="1"/>
    </xf>
    <xf numFmtId="0" fontId="7" fillId="0" borderId="24" xfId="1" applyFont="1" applyFill="1" applyBorder="1"/>
    <xf numFmtId="0" fontId="7" fillId="0" borderId="21" xfId="1" quotePrefix="1" applyNumberFormat="1" applyFont="1" applyFill="1" applyBorder="1" applyAlignment="1">
      <alignment horizontal="center"/>
    </xf>
    <xf numFmtId="164" fontId="7" fillId="0" borderId="21" xfId="1" quotePrefix="1" applyNumberFormat="1" applyFont="1" applyFill="1" applyBorder="1" applyAlignment="1">
      <alignment horizontal="center"/>
    </xf>
    <xf numFmtId="0" fontId="10" fillId="0" borderId="28" xfId="1" applyFont="1" applyFill="1" applyBorder="1" applyAlignment="1">
      <alignment horizontal="center"/>
    </xf>
    <xf numFmtId="0" fontId="10" fillId="0" borderId="29" xfId="1" applyFont="1" applyFill="1" applyBorder="1" applyAlignment="1">
      <alignment horizontal="center" wrapText="1"/>
    </xf>
    <xf numFmtId="0" fontId="10" fillId="0" borderId="30" xfId="1" applyFont="1" applyFill="1" applyBorder="1" applyAlignment="1">
      <alignment horizontal="center" wrapText="1"/>
    </xf>
    <xf numFmtId="0" fontId="7" fillId="0" borderId="24" xfId="1" applyFont="1" applyFill="1" applyBorder="1" applyAlignment="1">
      <alignment horizontal="center" vertical="center"/>
    </xf>
    <xf numFmtId="0" fontId="7" fillId="0" borderId="21" xfId="1" applyFont="1" applyFill="1" applyBorder="1" applyAlignment="1">
      <alignment horizontal="center"/>
    </xf>
    <xf numFmtId="0" fontId="7" fillId="0" borderId="22" xfId="1" applyFont="1" applyFill="1" applyBorder="1" applyAlignment="1">
      <alignment horizontal="center"/>
    </xf>
    <xf numFmtId="0" fontId="15" fillId="0" borderId="0" xfId="1" applyFont="1" applyFill="1" applyBorder="1" applyAlignment="1">
      <alignment horizontal="center" vertical="center" wrapText="1"/>
    </xf>
    <xf numFmtId="0" fontId="15" fillId="0" borderId="10" xfId="1" applyFont="1" applyFill="1" applyBorder="1" applyAlignment="1">
      <alignment horizontal="center" vertical="center" wrapText="1"/>
    </xf>
    <xf numFmtId="0" fontId="7" fillId="0" borderId="0" xfId="1" applyNumberFormat="1" applyFont="1" applyFill="1" applyBorder="1" applyAlignment="1">
      <alignment horizontal="center"/>
    </xf>
    <xf numFmtId="0" fontId="14" fillId="0" borderId="0" xfId="1" applyNumberFormat="1" applyFont="1" applyFill="1" applyBorder="1" applyAlignment="1">
      <alignment horizontal="center"/>
    </xf>
    <xf numFmtId="0" fontId="12" fillId="0" borderId="0" xfId="1" applyNumberFormat="1" applyFont="1" applyFill="1" applyBorder="1" applyAlignment="1">
      <alignment horizontal="center"/>
    </xf>
    <xf numFmtId="0" fontId="7" fillId="0" borderId="31" xfId="1" applyNumberFormat="1" applyFont="1" applyFill="1" applyBorder="1" applyAlignment="1">
      <alignment horizontal="center"/>
    </xf>
    <xf numFmtId="0" fontId="7" fillId="0" borderId="32" xfId="1" applyNumberFormat="1" applyFont="1" applyFill="1" applyBorder="1" applyAlignment="1">
      <alignment horizontal="center"/>
    </xf>
    <xf numFmtId="0" fontId="8" fillId="0" borderId="18" xfId="1" applyFont="1" applyFill="1" applyBorder="1"/>
    <xf numFmtId="0" fontId="13" fillId="0" borderId="21" xfId="1" applyFont="1" applyFill="1" applyBorder="1" applyAlignment="1">
      <alignment horizontal="center"/>
    </xf>
    <xf numFmtId="0" fontId="10" fillId="0" borderId="41" xfId="1" applyFont="1" applyFill="1" applyBorder="1" applyAlignment="1">
      <alignment horizontal="center"/>
    </xf>
    <xf numFmtId="0" fontId="8" fillId="0" borderId="18" xfId="1" applyFont="1" applyFill="1" applyBorder="1" applyAlignment="1">
      <alignment horizontal="left" vertical="top" wrapText="1"/>
    </xf>
    <xf numFmtId="0" fontId="8" fillId="0" borderId="19" xfId="1" applyFont="1" applyFill="1" applyBorder="1"/>
    <xf numFmtId="0" fontId="7" fillId="0" borderId="26" xfId="1" applyFont="1" applyFill="1" applyBorder="1" applyAlignment="1">
      <alignment horizontal="center"/>
    </xf>
    <xf numFmtId="0" fontId="13" fillId="0" borderId="26" xfId="1" applyFont="1" applyFill="1" applyBorder="1" applyAlignment="1">
      <alignment horizontal="center"/>
    </xf>
    <xf numFmtId="0" fontId="7" fillId="0" borderId="27" xfId="1" applyFont="1" applyFill="1" applyBorder="1" applyAlignment="1">
      <alignment horizontal="center"/>
    </xf>
    <xf numFmtId="0" fontId="8" fillId="0" borderId="20" xfId="1" applyFont="1" applyFill="1" applyBorder="1"/>
    <xf numFmtId="0" fontId="7" fillId="0" borderId="31" xfId="1" applyFont="1" applyFill="1" applyBorder="1" applyAlignment="1">
      <alignment horizontal="center"/>
    </xf>
    <xf numFmtId="0" fontId="13" fillId="0" borderId="31" xfId="1" applyFont="1" applyFill="1" applyBorder="1" applyAlignment="1">
      <alignment horizontal="center"/>
    </xf>
    <xf numFmtId="0" fontId="7" fillId="0" borderId="32" xfId="1" applyFont="1" applyFill="1" applyBorder="1" applyAlignment="1">
      <alignment horizontal="center"/>
    </xf>
    <xf numFmtId="0" fontId="8" fillId="0" borderId="18" xfId="1" applyFont="1" applyFill="1" applyBorder="1" applyAlignment="1">
      <alignment wrapText="1"/>
    </xf>
    <xf numFmtId="0" fontId="12" fillId="0" borderId="21" xfId="1" applyFont="1" applyFill="1" applyBorder="1" applyAlignment="1">
      <alignment horizontal="center"/>
    </xf>
    <xf numFmtId="0" fontId="8" fillId="0" borderId="0" xfId="1" applyFont="1" applyFill="1" applyBorder="1"/>
    <xf numFmtId="0" fontId="7" fillId="0" borderId="0" xfId="1" applyFont="1" applyFill="1" applyBorder="1" applyAlignment="1">
      <alignment horizontal="center"/>
    </xf>
    <xf numFmtId="0" fontId="8" fillId="0" borderId="42" xfId="1" applyFont="1" applyFill="1" applyBorder="1"/>
    <xf numFmtId="0" fontId="13" fillId="0" borderId="0" xfId="1" applyFont="1" applyFill="1" applyBorder="1" applyAlignment="1">
      <alignment horizontal="center"/>
    </xf>
    <xf numFmtId="0" fontId="7" fillId="0" borderId="31" xfId="1" quotePrefix="1" applyNumberFormat="1" applyFont="1" applyFill="1" applyBorder="1" applyAlignment="1">
      <alignment horizontal="center"/>
    </xf>
    <xf numFmtId="164" fontId="7" fillId="0" borderId="31" xfId="1" quotePrefix="1" applyNumberFormat="1" applyFont="1" applyFill="1" applyBorder="1" applyAlignment="1">
      <alignment horizontal="center"/>
    </xf>
    <xf numFmtId="0" fontId="7" fillId="0" borderId="24" xfId="1" applyFont="1" applyFill="1" applyBorder="1" applyAlignment="1">
      <alignment wrapText="1"/>
    </xf>
    <xf numFmtId="0" fontId="7" fillId="0" borderId="24" xfId="1" applyFont="1" applyFill="1" applyBorder="1" applyAlignment="1">
      <alignment horizontal="left" vertical="center"/>
    </xf>
    <xf numFmtId="0" fontId="7" fillId="0" borderId="43" xfId="1" applyFont="1" applyFill="1" applyBorder="1" applyAlignment="1">
      <alignment horizontal="center" vertical="center"/>
    </xf>
    <xf numFmtId="0" fontId="19" fillId="0" borderId="46" xfId="0" applyFont="1" applyBorder="1" applyAlignment="1">
      <alignment horizontal="center" vertical="center" wrapText="1"/>
    </xf>
    <xf numFmtId="0" fontId="0" fillId="0" borderId="46" xfId="0" applyBorder="1" applyAlignment="1">
      <alignment vertical="top" wrapText="1"/>
    </xf>
    <xf numFmtId="0" fontId="20" fillId="0" borderId="49" xfId="0" applyFont="1" applyBorder="1" applyAlignment="1">
      <alignment horizontal="center" vertical="center" wrapText="1"/>
    </xf>
    <xf numFmtId="0" fontId="0" fillId="0" borderId="49" xfId="0" applyBorder="1" applyAlignment="1">
      <alignment vertical="top" wrapText="1"/>
    </xf>
    <xf numFmtId="0" fontId="0" fillId="0" borderId="50" xfId="0" applyBorder="1" applyAlignment="1">
      <alignment vertical="top" wrapText="1"/>
    </xf>
    <xf numFmtId="0" fontId="20" fillId="0" borderId="0" xfId="0" applyFont="1" applyAlignment="1">
      <alignment vertical="center"/>
    </xf>
    <xf numFmtId="0" fontId="22" fillId="0" borderId="0" xfId="0" applyFont="1" applyAlignment="1">
      <alignment horizontal="left" vertical="center" indent="2"/>
    </xf>
    <xf numFmtId="0" fontId="24" fillId="0" borderId="0" xfId="0" applyFont="1" applyAlignment="1">
      <alignment horizontal="center" vertical="center"/>
    </xf>
    <xf numFmtId="0" fontId="0" fillId="0" borderId="0" xfId="0" applyFont="1"/>
    <xf numFmtId="0" fontId="25" fillId="0" borderId="0" xfId="0" applyFont="1" applyAlignment="1">
      <alignment vertical="center"/>
    </xf>
    <xf numFmtId="0" fontId="28" fillId="0" borderId="49" xfId="0" applyFont="1" applyBorder="1" applyAlignment="1">
      <alignment horizontal="center" vertical="center" wrapText="1"/>
    </xf>
    <xf numFmtId="0" fontId="26" fillId="0" borderId="46" xfId="0" applyFont="1" applyBorder="1" applyAlignment="1">
      <alignment horizontal="left" vertical="center" wrapText="1"/>
    </xf>
    <xf numFmtId="0" fontId="0" fillId="0" borderId="46" xfId="0" applyFont="1" applyBorder="1" applyAlignment="1">
      <alignment vertical="top" wrapText="1"/>
    </xf>
    <xf numFmtId="0" fontId="25" fillId="0" borderId="50" xfId="0" applyFont="1" applyBorder="1" applyAlignment="1">
      <alignment horizontal="center" vertical="center" wrapText="1"/>
    </xf>
    <xf numFmtId="0" fontId="29" fillId="0" borderId="0" xfId="0" applyFont="1" applyAlignment="1">
      <alignment horizontal="center" vertical="center"/>
    </xf>
    <xf numFmtId="0" fontId="25" fillId="0" borderId="46" xfId="0" applyFont="1" applyBorder="1" applyAlignment="1">
      <alignment vertical="center" wrapText="1"/>
    </xf>
    <xf numFmtId="0" fontId="30" fillId="0" borderId="46" xfId="0" applyFont="1" applyBorder="1" applyAlignment="1">
      <alignment horizontal="center" vertical="center" wrapText="1"/>
    </xf>
    <xf numFmtId="0" fontId="0" fillId="0" borderId="49" xfId="0" applyFont="1" applyBorder="1" applyAlignment="1">
      <alignment horizontal="center" vertical="center" wrapText="1"/>
    </xf>
    <xf numFmtId="0" fontId="1" fillId="0" borderId="49" xfId="0" applyFont="1" applyBorder="1" applyAlignment="1">
      <alignment horizontal="center" vertical="center" wrapText="1"/>
    </xf>
    <xf numFmtId="0" fontId="30" fillId="0" borderId="46" xfId="0" applyFont="1" applyBorder="1" applyAlignment="1">
      <alignment vertical="center" wrapText="1"/>
    </xf>
    <xf numFmtId="0" fontId="31" fillId="0" borderId="0" xfId="0" applyFont="1" applyAlignment="1">
      <alignment vertical="center"/>
    </xf>
    <xf numFmtId="0" fontId="25" fillId="0" borderId="0" xfId="0" applyFont="1" applyAlignment="1">
      <alignment horizontal="left" vertical="center" indent="2"/>
    </xf>
    <xf numFmtId="0" fontId="26" fillId="7" borderId="45" xfId="0" applyFont="1" applyFill="1" applyBorder="1" applyAlignment="1">
      <alignment horizontal="center" vertical="center" wrapText="1"/>
    </xf>
    <xf numFmtId="0" fontId="26" fillId="7" borderId="46" xfId="0" applyFont="1" applyFill="1" applyBorder="1" applyAlignment="1">
      <alignment horizontal="center" vertical="center" wrapText="1"/>
    </xf>
    <xf numFmtId="0" fontId="0" fillId="7" borderId="49" xfId="0" applyFont="1" applyFill="1" applyBorder="1" applyAlignment="1">
      <alignment vertical="top" wrapText="1"/>
    </xf>
    <xf numFmtId="0" fontId="25" fillId="7" borderId="47" xfId="0" applyFont="1" applyFill="1" applyBorder="1" applyAlignment="1">
      <alignment vertical="center" wrapText="1"/>
    </xf>
    <xf numFmtId="0" fontId="25" fillId="7" borderId="50" xfId="0" applyFont="1" applyFill="1" applyBorder="1" applyAlignment="1">
      <alignment vertical="center" wrapText="1"/>
    </xf>
    <xf numFmtId="0" fontId="27" fillId="7" borderId="44" xfId="0" applyFont="1" applyFill="1" applyBorder="1" applyAlignment="1">
      <alignment horizontal="center" vertical="center" wrapText="1"/>
    </xf>
    <xf numFmtId="0" fontId="0" fillId="0" borderId="51" xfId="0" applyFont="1" applyBorder="1"/>
    <xf numFmtId="0" fontId="0" fillId="0" borderId="0" xfId="0" applyFont="1" applyBorder="1" applyAlignment="1">
      <alignment vertical="top" wrapText="1"/>
    </xf>
    <xf numFmtId="0" fontId="0" fillId="0" borderId="46" xfId="0" applyBorder="1"/>
    <xf numFmtId="0" fontId="25" fillId="0" borderId="50" xfId="0" applyFont="1" applyBorder="1" applyAlignment="1">
      <alignment vertical="center" wrapText="1"/>
    </xf>
    <xf numFmtId="0" fontId="26" fillId="7" borderId="47" xfId="0" applyFont="1" applyFill="1" applyBorder="1" applyAlignment="1">
      <alignment horizontal="center" vertical="center" wrapText="1"/>
    </xf>
    <xf numFmtId="0" fontId="0" fillId="7" borderId="47" xfId="0" applyFont="1" applyFill="1" applyBorder="1" applyAlignment="1">
      <alignment vertical="top" wrapText="1"/>
    </xf>
    <xf numFmtId="0" fontId="24" fillId="0" borderId="0" xfId="0" applyFont="1" applyAlignment="1">
      <alignment horizontal="left" vertical="center"/>
    </xf>
    <xf numFmtId="0" fontId="0" fillId="0" borderId="47" xfId="0" applyFont="1" applyBorder="1" applyAlignment="1">
      <alignment vertical="top" wrapText="1"/>
    </xf>
    <xf numFmtId="0" fontId="26" fillId="0" borderId="0" xfId="0" applyFont="1" applyBorder="1" applyAlignment="1">
      <alignment horizontal="center" vertical="center" wrapText="1"/>
    </xf>
    <xf numFmtId="0" fontId="26" fillId="0" borderId="45" xfId="0" applyFont="1" applyBorder="1" applyAlignment="1">
      <alignment horizontal="center" vertical="center" wrapText="1"/>
    </xf>
    <xf numFmtId="0" fontId="0" fillId="0" borderId="49" xfId="0" applyFont="1" applyBorder="1" applyAlignment="1">
      <alignment horizontal="center" vertical="top" wrapText="1"/>
    </xf>
    <xf numFmtId="0" fontId="1" fillId="0" borderId="46" xfId="0" applyFont="1" applyBorder="1" applyAlignment="1">
      <alignment vertical="center" wrapText="1"/>
    </xf>
    <xf numFmtId="0" fontId="1" fillId="0" borderId="46" xfId="0" applyFont="1" applyBorder="1" applyAlignment="1">
      <alignment horizontal="center" vertical="center" wrapText="1"/>
    </xf>
    <xf numFmtId="0" fontId="26" fillId="0" borderId="46" xfId="0" applyFont="1" applyBorder="1" applyAlignment="1">
      <alignment vertical="center" wrapText="1"/>
    </xf>
    <xf numFmtId="0" fontId="26" fillId="7" borderId="49" xfId="0" applyFont="1" applyFill="1" applyBorder="1" applyAlignment="1">
      <alignment horizontal="center" vertical="center" wrapText="1"/>
    </xf>
    <xf numFmtId="0" fontId="0" fillId="7" borderId="50" xfId="0" applyFont="1" applyFill="1" applyBorder="1" applyAlignment="1">
      <alignment vertical="top" wrapText="1"/>
    </xf>
    <xf numFmtId="0" fontId="27" fillId="0" borderId="46" xfId="0" applyFont="1" applyBorder="1" applyAlignment="1">
      <alignment horizontal="center" vertical="center" wrapText="1"/>
    </xf>
    <xf numFmtId="0" fontId="26" fillId="0" borderId="48" xfId="0" applyFont="1" applyBorder="1" applyAlignment="1">
      <alignment horizontal="center" vertical="center" wrapText="1"/>
    </xf>
    <xf numFmtId="0" fontId="26" fillId="0" borderId="49" xfId="0" applyFont="1" applyBorder="1" applyAlignment="1">
      <alignment horizontal="center" vertical="center" wrapText="1"/>
    </xf>
    <xf numFmtId="0" fontId="26" fillId="0" borderId="50" xfId="0" applyFont="1" applyBorder="1" applyAlignment="1">
      <alignment horizontal="center" vertical="center" wrapText="1"/>
    </xf>
    <xf numFmtId="0" fontId="27" fillId="7" borderId="48" xfId="0" applyFont="1" applyFill="1" applyBorder="1" applyAlignment="1">
      <alignment horizontal="center" vertical="center" wrapText="1"/>
    </xf>
    <xf numFmtId="0" fontId="26" fillId="0" borderId="49" xfId="0" applyFont="1" applyBorder="1" applyAlignment="1">
      <alignment vertical="center" wrapText="1"/>
    </xf>
    <xf numFmtId="0" fontId="26" fillId="7" borderId="48" xfId="0" applyFont="1" applyFill="1" applyBorder="1" applyAlignment="1">
      <alignment horizontal="center" vertical="center" wrapText="1"/>
    </xf>
    <xf numFmtId="0" fontId="0" fillId="0" borderId="50" xfId="0" applyFont="1" applyBorder="1" applyAlignment="1">
      <alignment vertical="top" wrapText="1"/>
    </xf>
    <xf numFmtId="0" fontId="27" fillId="0" borderId="49" xfId="0" applyFont="1" applyBorder="1" applyAlignment="1">
      <alignment horizontal="center" vertical="center" wrapText="1"/>
    </xf>
    <xf numFmtId="0" fontId="26" fillId="0" borderId="46" xfId="0" applyFont="1" applyBorder="1" applyAlignment="1">
      <alignment horizontal="center" vertical="center" wrapText="1"/>
    </xf>
    <xf numFmtId="0" fontId="26" fillId="0" borderId="47" xfId="0" applyFont="1" applyBorder="1" applyAlignment="1">
      <alignment horizontal="center" vertical="center" wrapText="1"/>
    </xf>
    <xf numFmtId="0" fontId="27" fillId="0" borderId="45" xfId="0" applyFont="1" applyBorder="1" applyAlignment="1">
      <alignment horizontal="center" vertical="center" wrapText="1"/>
    </xf>
    <xf numFmtId="0" fontId="0" fillId="0" borderId="49" xfId="0" applyFont="1" applyBorder="1" applyAlignment="1">
      <alignment vertical="top" wrapText="1"/>
    </xf>
    <xf numFmtId="0" fontId="19" fillId="8" borderId="45" xfId="0" applyFont="1" applyFill="1" applyBorder="1" applyAlignment="1">
      <alignment horizontal="center" vertical="center" wrapText="1"/>
    </xf>
    <xf numFmtId="0" fontId="19" fillId="8" borderId="46" xfId="0" applyFont="1" applyFill="1" applyBorder="1" applyAlignment="1">
      <alignment horizontal="center" vertical="center" wrapText="1"/>
    </xf>
    <xf numFmtId="0" fontId="0" fillId="8" borderId="49" xfId="0" applyFill="1" applyBorder="1" applyAlignment="1">
      <alignment vertical="top" wrapText="1"/>
    </xf>
    <xf numFmtId="0" fontId="20" fillId="8" borderId="47" xfId="0" applyFont="1" applyFill="1" applyBorder="1" applyAlignment="1">
      <alignment vertical="center" wrapText="1"/>
    </xf>
    <xf numFmtId="0" fontId="20" fillId="8" borderId="50" xfId="0" applyFont="1" applyFill="1" applyBorder="1" applyAlignment="1">
      <alignment vertical="center" wrapText="1"/>
    </xf>
    <xf numFmtId="0" fontId="36" fillId="8" borderId="44" xfId="0" applyFont="1" applyFill="1" applyBorder="1" applyAlignment="1">
      <alignment horizontal="center" vertical="center" wrapText="1"/>
    </xf>
    <xf numFmtId="0" fontId="20" fillId="0" borderId="46" xfId="0" applyFont="1" applyBorder="1" applyAlignment="1">
      <alignment horizontal="center" vertical="center" wrapText="1"/>
    </xf>
    <xf numFmtId="0" fontId="20" fillId="0" borderId="49" xfId="0" applyFont="1" applyBorder="1" applyAlignment="1">
      <alignment vertical="center" wrapText="1"/>
    </xf>
    <xf numFmtId="0" fontId="39" fillId="0" borderId="49" xfId="0" applyFont="1" applyBorder="1" applyAlignment="1">
      <alignment horizontal="center" vertical="center" wrapText="1"/>
    </xf>
    <xf numFmtId="0" fontId="36" fillId="0" borderId="49" xfId="0" applyFont="1" applyBorder="1" applyAlignment="1">
      <alignment horizontal="center" vertical="center" wrapText="1"/>
    </xf>
    <xf numFmtId="0" fontId="38" fillId="0" borderId="49" xfId="0" applyFont="1" applyBorder="1" applyAlignment="1">
      <alignment horizontal="center" vertical="center" wrapText="1"/>
    </xf>
    <xf numFmtId="0" fontId="38" fillId="0" borderId="46" xfId="0" applyFont="1" applyBorder="1" applyAlignment="1">
      <alignment horizontal="center" vertical="center" wrapText="1"/>
    </xf>
    <xf numFmtId="0" fontId="20" fillId="0" borderId="50" xfId="0" applyFont="1" applyBorder="1" applyAlignment="1">
      <alignment vertical="center" wrapText="1"/>
    </xf>
    <xf numFmtId="0" fontId="40" fillId="0" borderId="49" xfId="0" applyFont="1" applyBorder="1" applyAlignment="1">
      <alignment horizontal="center" vertical="center" wrapText="1"/>
    </xf>
    <xf numFmtId="0" fontId="42" fillId="0" borderId="49" xfId="0" applyFont="1" applyBorder="1" applyAlignment="1">
      <alignment horizontal="center" vertical="center" wrapText="1"/>
    </xf>
    <xf numFmtId="0" fontId="41" fillId="0" borderId="49" xfId="0" applyFont="1" applyBorder="1" applyAlignment="1">
      <alignment horizontal="center" vertical="center" wrapText="1"/>
    </xf>
    <xf numFmtId="0" fontId="19" fillId="0" borderId="46" xfId="0" applyFont="1" applyBorder="1" applyAlignment="1">
      <alignment vertical="center" wrapText="1"/>
    </xf>
    <xf numFmtId="0" fontId="19" fillId="0" borderId="49" xfId="0" applyFont="1" applyBorder="1" applyAlignment="1">
      <alignment horizontal="center" vertical="center" wrapText="1"/>
    </xf>
    <xf numFmtId="0" fontId="43" fillId="0" borderId="46" xfId="0" applyFont="1" applyBorder="1" applyAlignment="1">
      <alignment vertical="center" wrapText="1"/>
    </xf>
    <xf numFmtId="0" fontId="44" fillId="0" borderId="0" xfId="0" applyFont="1" applyAlignment="1">
      <alignment vertical="center"/>
    </xf>
    <xf numFmtId="0" fontId="19" fillId="0" borderId="53" xfId="0" applyFont="1" applyBorder="1" applyAlignment="1">
      <alignment horizontal="center" vertical="center" wrapText="1"/>
    </xf>
    <xf numFmtId="0" fontId="35" fillId="0" borderId="0" xfId="0" applyFont="1" applyAlignment="1">
      <alignment horizontal="center" vertical="center"/>
    </xf>
    <xf numFmtId="0" fontId="35" fillId="0" borderId="0" xfId="0" applyFont="1" applyAlignment="1">
      <alignment horizontal="left" vertical="center"/>
    </xf>
    <xf numFmtId="0" fontId="46" fillId="0" borderId="46" xfId="0" applyFont="1" applyBorder="1" applyAlignment="1">
      <alignment horizontal="center" vertical="center" wrapText="1"/>
    </xf>
    <xf numFmtId="0" fontId="47" fillId="0" borderId="49" xfId="0" applyFont="1" applyBorder="1" applyAlignment="1">
      <alignment horizontal="center" vertical="center" wrapText="1"/>
    </xf>
    <xf numFmtId="0" fontId="6" fillId="0" borderId="49" xfId="0" applyFont="1" applyBorder="1" applyAlignment="1">
      <alignment horizontal="center" vertical="center" wrapText="1"/>
    </xf>
    <xf numFmtId="0" fontId="47" fillId="0" borderId="46" xfId="0" applyFont="1" applyBorder="1" applyAlignment="1">
      <alignment horizontal="center" vertical="center" wrapText="1"/>
    </xf>
    <xf numFmtId="0" fontId="48" fillId="0" borderId="46" xfId="0" applyFont="1" applyBorder="1" applyAlignment="1">
      <alignment vertical="top" wrapText="1"/>
    </xf>
    <xf numFmtId="0" fontId="48" fillId="0" borderId="49" xfId="0" applyFont="1" applyBorder="1" applyAlignment="1">
      <alignment vertical="top" wrapText="1"/>
    </xf>
    <xf numFmtId="0" fontId="19" fillId="7" borderId="45" xfId="0" applyFont="1" applyFill="1" applyBorder="1" applyAlignment="1">
      <alignment horizontal="center" vertical="center" wrapText="1"/>
    </xf>
    <xf numFmtId="0" fontId="19" fillId="7" borderId="48" xfId="0" applyFont="1" applyFill="1" applyBorder="1" applyAlignment="1">
      <alignment horizontal="center" vertical="center" wrapText="1"/>
    </xf>
    <xf numFmtId="0" fontId="19" fillId="7" borderId="46" xfId="0" applyFont="1" applyFill="1" applyBorder="1" applyAlignment="1">
      <alignment horizontal="center" vertical="center" wrapText="1"/>
    </xf>
    <xf numFmtId="0" fontId="19" fillId="7" borderId="49" xfId="0" applyFont="1" applyFill="1" applyBorder="1" applyAlignment="1">
      <alignment horizontal="center" vertical="center" wrapText="1"/>
    </xf>
    <xf numFmtId="0" fontId="0" fillId="7" borderId="49" xfId="0" applyFill="1" applyBorder="1" applyAlignment="1">
      <alignment vertical="top" wrapText="1"/>
    </xf>
    <xf numFmtId="0" fontId="19" fillId="7" borderId="47" xfId="0" applyFont="1" applyFill="1" applyBorder="1" applyAlignment="1">
      <alignment horizontal="center" vertical="center" wrapText="1"/>
    </xf>
    <xf numFmtId="0" fontId="20" fillId="7" borderId="47" xfId="0" applyFont="1" applyFill="1" applyBorder="1" applyAlignment="1">
      <alignment vertical="center" wrapText="1"/>
    </xf>
    <xf numFmtId="0" fontId="20" fillId="7" borderId="50" xfId="0" applyFont="1" applyFill="1" applyBorder="1" applyAlignment="1">
      <alignment vertical="center" wrapText="1"/>
    </xf>
    <xf numFmtId="0" fontId="36" fillId="7" borderId="44" xfId="0" applyFont="1" applyFill="1" applyBorder="1" applyAlignment="1">
      <alignment horizontal="center" vertical="center" wrapText="1"/>
    </xf>
    <xf numFmtId="0" fontId="49" fillId="0" borderId="0" xfId="0" applyFont="1" applyAlignment="1">
      <alignment vertical="center"/>
    </xf>
    <xf numFmtId="0" fontId="45" fillId="0" borderId="0" xfId="0" applyFont="1" applyAlignment="1">
      <alignment vertical="center"/>
    </xf>
    <xf numFmtId="0" fontId="35" fillId="0" borderId="0" xfId="0" applyFont="1" applyAlignment="1">
      <alignment vertical="center"/>
    </xf>
    <xf numFmtId="0" fontId="0" fillId="7" borderId="50" xfId="0" applyFill="1" applyBorder="1" applyAlignment="1">
      <alignment vertical="top" wrapText="1"/>
    </xf>
    <xf numFmtId="0" fontId="19" fillId="7" borderId="48" xfId="0" applyFont="1" applyFill="1" applyBorder="1" applyAlignment="1">
      <alignment horizontal="center" vertical="center" wrapText="1"/>
    </xf>
    <xf numFmtId="0" fontId="19" fillId="7" borderId="49" xfId="0" applyFont="1" applyFill="1" applyBorder="1" applyAlignment="1">
      <alignment horizontal="center" vertical="center" wrapText="1"/>
    </xf>
    <xf numFmtId="0" fontId="19" fillId="0" borderId="48" xfId="0" applyFont="1" applyBorder="1" applyAlignment="1">
      <alignment horizontal="center" vertical="center" wrapText="1"/>
    </xf>
    <xf numFmtId="0" fontId="19" fillId="0" borderId="49" xfId="0" applyFont="1" applyBorder="1" applyAlignment="1">
      <alignment horizontal="center" vertical="center" wrapText="1"/>
    </xf>
    <xf numFmtId="0" fontId="20" fillId="0" borderId="46" xfId="0" applyFont="1" applyBorder="1" applyAlignment="1">
      <alignment vertical="center" wrapText="1"/>
    </xf>
    <xf numFmtId="0" fontId="36" fillId="0" borderId="49" xfId="0" applyFont="1" applyBorder="1" applyAlignment="1">
      <alignment horizontal="center" vertical="center" wrapText="1"/>
    </xf>
    <xf numFmtId="0" fontId="19" fillId="0" borderId="50" xfId="0" applyFont="1" applyBorder="1" applyAlignment="1">
      <alignment horizontal="center" vertical="center" wrapText="1"/>
    </xf>
    <xf numFmtId="0" fontId="19" fillId="7" borderId="45" xfId="0" applyFont="1" applyFill="1" applyBorder="1" applyAlignment="1">
      <alignment horizontal="center" vertical="center" wrapText="1"/>
    </xf>
    <xf numFmtId="0" fontId="19" fillId="7" borderId="46" xfId="0" applyFont="1" applyFill="1" applyBorder="1" applyAlignment="1">
      <alignment horizontal="center" vertical="center" wrapText="1"/>
    </xf>
    <xf numFmtId="0" fontId="19" fillId="0" borderId="53" xfId="0" applyFont="1" applyBorder="1" applyAlignment="1">
      <alignment horizontal="center" vertical="center" wrapText="1"/>
    </xf>
    <xf numFmtId="0" fontId="0" fillId="0" borderId="50" xfId="0" applyBorder="1" applyAlignment="1">
      <alignment vertical="top" wrapText="1"/>
    </xf>
    <xf numFmtId="0" fontId="26" fillId="0" borderId="50" xfId="0" applyFont="1" applyBorder="1" applyAlignment="1">
      <alignment vertical="center" wrapText="1"/>
    </xf>
    <xf numFmtId="0" fontId="26" fillId="7" borderId="48" xfId="0" applyFont="1" applyFill="1" applyBorder="1" applyAlignment="1">
      <alignment horizontal="center" vertical="center" wrapText="1"/>
    </xf>
    <xf numFmtId="0" fontId="26" fillId="7" borderId="49" xfId="0" applyFont="1" applyFill="1" applyBorder="1" applyAlignment="1">
      <alignment horizontal="center" vertical="center" wrapText="1"/>
    </xf>
    <xf numFmtId="0" fontId="0" fillId="7" borderId="50" xfId="0" applyFont="1" applyFill="1" applyBorder="1" applyAlignment="1">
      <alignment vertical="top" wrapText="1"/>
    </xf>
    <xf numFmtId="0" fontId="27" fillId="0" borderId="50" xfId="0" applyFont="1" applyBorder="1" applyAlignment="1">
      <alignment horizontal="center" vertical="center" wrapText="1"/>
    </xf>
    <xf numFmtId="0" fontId="25" fillId="0" borderId="0" xfId="0" applyFont="1" applyBorder="1" applyAlignment="1">
      <alignment vertical="center" wrapText="1"/>
    </xf>
    <xf numFmtId="0" fontId="26" fillId="0" borderId="49" xfId="0" applyFont="1" applyBorder="1" applyAlignment="1">
      <alignment horizontal="center" vertical="center" wrapText="1"/>
    </xf>
    <xf numFmtId="0" fontId="26" fillId="0" borderId="49" xfId="0" applyFont="1" applyBorder="1" applyAlignment="1">
      <alignment vertical="center" wrapText="1"/>
    </xf>
    <xf numFmtId="0" fontId="26" fillId="0" borderId="53" xfId="0" applyFont="1" applyBorder="1" applyAlignment="1">
      <alignment horizontal="center" vertical="center" wrapText="1"/>
    </xf>
    <xf numFmtId="0" fontId="26" fillId="0" borderId="46" xfId="0" applyFont="1" applyBorder="1" applyAlignment="1">
      <alignment vertical="center" wrapText="1"/>
    </xf>
    <xf numFmtId="0" fontId="25" fillId="0" borderId="46" xfId="0" applyFont="1" applyBorder="1" applyAlignment="1">
      <alignment horizontal="center" vertical="center" wrapText="1"/>
    </xf>
    <xf numFmtId="0" fontId="25" fillId="0" borderId="49" xfId="0" applyFont="1" applyBorder="1" applyAlignment="1">
      <alignment vertical="center" wrapText="1"/>
    </xf>
    <xf numFmtId="0" fontId="0" fillId="0" borderId="50" xfId="0" applyFont="1" applyBorder="1" applyAlignment="1">
      <alignment vertical="top" wrapText="1"/>
    </xf>
    <xf numFmtId="0" fontId="27" fillId="0" borderId="49" xfId="0" applyFont="1" applyBorder="1" applyAlignment="1">
      <alignment horizontal="center" vertical="center" wrapText="1"/>
    </xf>
    <xf numFmtId="0" fontId="27" fillId="0" borderId="49" xfId="0" applyFont="1" applyBorder="1" applyAlignment="1">
      <alignment vertical="center" wrapText="1"/>
    </xf>
    <xf numFmtId="0" fontId="20" fillId="0" borderId="49" xfId="0" applyFont="1" applyBorder="1" applyAlignment="1">
      <alignment vertical="center" wrapText="1"/>
    </xf>
    <xf numFmtId="0" fontId="26" fillId="0" borderId="46" xfId="0" applyFont="1" applyBorder="1" applyAlignment="1">
      <alignment horizontal="center" vertical="center" wrapText="1"/>
    </xf>
    <xf numFmtId="0" fontId="20" fillId="0" borderId="46" xfId="0" applyFont="1" applyBorder="1" applyAlignment="1">
      <alignment horizontal="center" vertical="center" wrapText="1"/>
    </xf>
    <xf numFmtId="0" fontId="25" fillId="0" borderId="49" xfId="0" applyFont="1" applyBorder="1" applyAlignment="1">
      <alignment horizontal="center" vertical="center" wrapText="1"/>
    </xf>
    <xf numFmtId="0" fontId="0" fillId="0" borderId="49" xfId="0" applyFont="1" applyBorder="1" applyAlignment="1">
      <alignment vertical="top" wrapText="1"/>
    </xf>
    <xf numFmtId="0" fontId="20" fillId="0" borderId="50" xfId="0" applyFont="1" applyBorder="1" applyAlignment="1">
      <alignment vertical="center" wrapText="1"/>
    </xf>
    <xf numFmtId="0" fontId="20" fillId="0" borderId="50" xfId="0" applyFont="1" applyBorder="1" applyAlignment="1">
      <alignment horizontal="center" vertical="center" wrapText="1"/>
    </xf>
    <xf numFmtId="0" fontId="20" fillId="0" borderId="49" xfId="0" applyFont="1" applyBorder="1" applyAlignment="1">
      <alignment horizontal="center" vertical="center" wrapText="1"/>
    </xf>
    <xf numFmtId="0" fontId="36" fillId="7" borderId="44" xfId="0" applyFont="1" applyFill="1" applyBorder="1" applyAlignment="1">
      <alignment horizontal="center" vertical="center" wrapText="1"/>
    </xf>
    <xf numFmtId="0" fontId="50" fillId="0" borderId="49" xfId="0" applyFont="1" applyBorder="1" applyAlignment="1">
      <alignment horizontal="center" vertical="center" wrapText="1"/>
    </xf>
    <xf numFmtId="0" fontId="1" fillId="0" borderId="49" xfId="0" applyFont="1" applyBorder="1" applyAlignment="1">
      <alignment horizontal="center" vertical="top" wrapText="1"/>
    </xf>
    <xf numFmtId="0" fontId="0" fillId="0" borderId="45" xfId="0" applyFont="1" applyBorder="1" applyAlignment="1">
      <alignment horizontal="center" vertical="center" wrapText="1"/>
    </xf>
    <xf numFmtId="0" fontId="0" fillId="0" borderId="47" xfId="0" applyFont="1" applyBorder="1" applyAlignment="1">
      <alignment horizontal="center" vertical="center" wrapText="1"/>
    </xf>
    <xf numFmtId="0" fontId="27" fillId="0" borderId="45" xfId="0" applyFont="1" applyBorder="1" applyAlignment="1">
      <alignment vertical="center" wrapText="1"/>
    </xf>
    <xf numFmtId="0" fontId="1" fillId="0" borderId="46" xfId="0" applyFont="1" applyBorder="1" applyAlignment="1">
      <alignment vertical="top" wrapText="1"/>
    </xf>
    <xf numFmtId="0" fontId="1" fillId="0" borderId="50" xfId="0" applyFont="1" applyBorder="1" applyAlignment="1">
      <alignment horizontal="center" vertical="top" wrapText="1"/>
    </xf>
    <xf numFmtId="0" fontId="0" fillId="0" borderId="50" xfId="0" applyFont="1" applyBorder="1" applyAlignment="1">
      <alignment horizontal="center" vertical="top" wrapText="1"/>
    </xf>
    <xf numFmtId="0" fontId="27" fillId="0" borderId="46" xfId="0" applyFont="1" applyBorder="1" applyAlignment="1">
      <alignment vertical="center" wrapText="1"/>
    </xf>
    <xf numFmtId="0" fontId="27" fillId="7" borderId="45" xfId="0" applyFont="1" applyFill="1" applyBorder="1" applyAlignment="1">
      <alignment horizontal="center" vertical="center" wrapText="1"/>
    </xf>
    <xf numFmtId="0" fontId="1" fillId="0" borderId="46" xfId="0" applyFont="1" applyBorder="1" applyAlignment="1">
      <alignment horizontal="left" vertical="center" wrapText="1"/>
    </xf>
    <xf numFmtId="0" fontId="25" fillId="0" borderId="46" xfId="0" applyFont="1" applyBorder="1" applyAlignment="1">
      <alignment vertical="center" wrapText="1"/>
    </xf>
    <xf numFmtId="0" fontId="0" fillId="0" borderId="0" xfId="0" applyFont="1" applyBorder="1" applyAlignment="1">
      <alignment horizontal="center" vertical="center" wrapText="1"/>
    </xf>
    <xf numFmtId="0" fontId="7" fillId="0" borderId="0" xfId="1" quotePrefix="1" applyNumberFormat="1" applyFont="1" applyFill="1" applyBorder="1" applyAlignment="1">
      <alignment horizontal="center"/>
    </xf>
    <xf numFmtId="164" fontId="7" fillId="0" borderId="0" xfId="1" quotePrefix="1" applyNumberFormat="1" applyFont="1" applyFill="1" applyBorder="1" applyAlignment="1">
      <alignment horizontal="center"/>
    </xf>
    <xf numFmtId="0" fontId="18" fillId="3" borderId="1" xfId="1" applyFont="1" applyFill="1" applyBorder="1" applyAlignment="1">
      <alignment wrapText="1"/>
    </xf>
    <xf numFmtId="0" fontId="6" fillId="3" borderId="2" xfId="1" applyFont="1" applyFill="1" applyBorder="1"/>
    <xf numFmtId="0" fontId="6" fillId="3" borderId="3" xfId="1" applyFont="1" applyFill="1" applyBorder="1"/>
    <xf numFmtId="0" fontId="0" fillId="0" borderId="6" xfId="0" applyBorder="1"/>
    <xf numFmtId="0" fontId="0" fillId="0" borderId="7" xfId="0" applyBorder="1"/>
    <xf numFmtId="0" fontId="0" fillId="0" borderId="8" xfId="0" applyBorder="1"/>
    <xf numFmtId="0" fontId="27" fillId="0" borderId="0" xfId="0" applyFont="1" applyBorder="1" applyAlignment="1">
      <alignment horizontal="center" vertical="center" wrapText="1"/>
    </xf>
    <xf numFmtId="0" fontId="7" fillId="0" borderId="57" xfId="1" applyFont="1" applyFill="1" applyBorder="1" applyAlignment="1">
      <alignment horizontal="center"/>
    </xf>
    <xf numFmtId="0" fontId="8" fillId="0" borderId="58" xfId="1" applyFont="1" applyFill="1" applyBorder="1"/>
    <xf numFmtId="0" fontId="7" fillId="0" borderId="21" xfId="1" applyNumberFormat="1" applyFont="1" applyFill="1" applyBorder="1" applyAlignment="1">
      <alignment horizontal="center" vertical="center"/>
    </xf>
    <xf numFmtId="0" fontId="8" fillId="0" borderId="24" xfId="1" applyFont="1" applyFill="1" applyBorder="1" applyAlignment="1">
      <alignment horizontal="left" vertical="top" wrapText="1"/>
    </xf>
    <xf numFmtId="0" fontId="8" fillId="0" borderId="24" xfId="1" applyFont="1" applyFill="1" applyBorder="1"/>
    <xf numFmtId="0" fontId="0" fillId="7" borderId="50" xfId="0" applyFill="1" applyBorder="1" applyAlignment="1">
      <alignment vertical="top" wrapText="1"/>
    </xf>
    <xf numFmtId="0" fontId="19" fillId="7" borderId="48" xfId="0" applyFont="1" applyFill="1" applyBorder="1" applyAlignment="1">
      <alignment horizontal="center" vertical="center" wrapText="1"/>
    </xf>
    <xf numFmtId="0" fontId="19" fillId="7" borderId="49" xfId="0" applyFont="1" applyFill="1" applyBorder="1" applyAlignment="1">
      <alignment horizontal="center" vertical="center" wrapText="1"/>
    </xf>
    <xf numFmtId="0" fontId="19" fillId="0" borderId="53" xfId="0" applyFont="1" applyBorder="1" applyAlignment="1">
      <alignment vertical="center" wrapText="1"/>
    </xf>
    <xf numFmtId="0" fontId="19" fillId="0" borderId="49" xfId="0" applyFont="1" applyBorder="1" applyAlignment="1">
      <alignment vertical="center" wrapText="1"/>
    </xf>
    <xf numFmtId="0" fontId="0" fillId="0" borderId="50" xfId="0" applyBorder="1" applyAlignment="1">
      <alignment vertical="top" wrapText="1"/>
    </xf>
    <xf numFmtId="0" fontId="36" fillId="0" borderId="49" xfId="0" applyFont="1" applyBorder="1" applyAlignment="1">
      <alignment horizontal="center" vertical="center" wrapText="1"/>
    </xf>
    <xf numFmtId="0" fontId="19" fillId="7" borderId="45" xfId="0" applyFont="1" applyFill="1" applyBorder="1" applyAlignment="1">
      <alignment horizontal="center" vertical="center" wrapText="1"/>
    </xf>
    <xf numFmtId="0" fontId="19" fillId="7" borderId="46" xfId="0" applyFont="1" applyFill="1" applyBorder="1" applyAlignment="1">
      <alignment horizontal="center" vertical="center" wrapText="1"/>
    </xf>
    <xf numFmtId="0" fontId="19" fillId="8" borderId="48" xfId="0" applyFont="1" applyFill="1" applyBorder="1" applyAlignment="1">
      <alignment horizontal="center" vertical="center" wrapText="1"/>
    </xf>
    <xf numFmtId="0" fontId="19" fillId="8" borderId="49" xfId="0" applyFont="1" applyFill="1" applyBorder="1" applyAlignment="1">
      <alignment horizontal="center" vertical="center" wrapText="1"/>
    </xf>
    <xf numFmtId="0" fontId="20" fillId="0" borderId="46" xfId="0" applyFont="1" applyBorder="1" applyAlignment="1">
      <alignment vertical="center" wrapText="1"/>
    </xf>
    <xf numFmtId="0" fontId="19" fillId="0" borderId="50" xfId="0" applyFont="1" applyBorder="1" applyAlignment="1">
      <alignment vertical="center" wrapText="1"/>
    </xf>
    <xf numFmtId="0" fontId="20" fillId="0" borderId="49" xfId="0" applyFont="1" applyBorder="1" applyAlignment="1">
      <alignment vertical="center" wrapText="1"/>
    </xf>
    <xf numFmtId="0" fontId="20" fillId="0" borderId="46" xfId="0" applyFont="1" applyBorder="1" applyAlignment="1">
      <alignment horizontal="center" vertical="center" wrapText="1"/>
    </xf>
    <xf numFmtId="0" fontId="20" fillId="0" borderId="49" xfId="0" applyFont="1" applyBorder="1" applyAlignment="1">
      <alignment horizontal="center" vertical="center" wrapText="1"/>
    </xf>
    <xf numFmtId="0" fontId="36" fillId="7" borderId="44" xfId="0" applyFont="1" applyFill="1" applyBorder="1" applyAlignment="1">
      <alignment horizontal="center" vertical="center" wrapText="1"/>
    </xf>
    <xf numFmtId="0" fontId="20" fillId="0" borderId="50" xfId="0" applyFont="1" applyBorder="1" applyAlignment="1">
      <alignment horizontal="center" vertical="center" wrapText="1"/>
    </xf>
    <xf numFmtId="0" fontId="20" fillId="0" borderId="50" xfId="0" applyFont="1" applyBorder="1" applyAlignment="1">
      <alignment vertical="center" wrapText="1"/>
    </xf>
    <xf numFmtId="0" fontId="27" fillId="0" borderId="49" xfId="0" applyFont="1" applyBorder="1" applyAlignment="1">
      <alignment horizontal="center" vertical="center" wrapText="1"/>
    </xf>
    <xf numFmtId="0" fontId="26" fillId="0" borderId="49" xfId="0" applyFont="1" applyBorder="1" applyAlignment="1">
      <alignment horizontal="center" vertical="center" wrapText="1"/>
    </xf>
    <xf numFmtId="0" fontId="25" fillId="0" borderId="46" xfId="0" applyFont="1" applyBorder="1" applyAlignment="1">
      <alignment vertical="center" wrapText="1"/>
    </xf>
    <xf numFmtId="0" fontId="26" fillId="0" borderId="53" xfId="0" applyFont="1" applyBorder="1" applyAlignment="1">
      <alignment horizontal="center" vertical="center" wrapText="1"/>
    </xf>
    <xf numFmtId="0" fontId="25" fillId="0" borderId="46" xfId="0" applyFont="1" applyBorder="1" applyAlignment="1">
      <alignment horizontal="center" vertical="center" wrapText="1"/>
    </xf>
    <xf numFmtId="0" fontId="52" fillId="0" borderId="0" xfId="0" applyFont="1"/>
    <xf numFmtId="0" fontId="53" fillId="0" borderId="49" xfId="0" applyFont="1" applyBorder="1" applyAlignment="1">
      <alignment horizontal="center" vertical="center" wrapText="1"/>
    </xf>
    <xf numFmtId="0" fontId="36" fillId="0" borderId="53" xfId="0" applyFont="1" applyBorder="1" applyAlignment="1">
      <alignment vertical="center" wrapText="1"/>
    </xf>
    <xf numFmtId="0" fontId="36" fillId="0" borderId="49" xfId="0" applyFont="1" applyBorder="1" applyAlignment="1">
      <alignment vertical="center" wrapText="1"/>
    </xf>
    <xf numFmtId="0" fontId="27" fillId="0" borderId="48" xfId="0" applyFont="1" applyBorder="1" applyAlignment="1">
      <alignment horizontal="center" vertical="center" wrapText="1"/>
    </xf>
    <xf numFmtId="0" fontId="27" fillId="0" borderId="52" xfId="0" applyFont="1" applyBorder="1" applyAlignment="1">
      <alignment horizontal="center" vertical="center" wrapText="1"/>
    </xf>
    <xf numFmtId="0" fontId="27" fillId="0" borderId="49" xfId="0" applyFont="1" applyBorder="1" applyAlignment="1">
      <alignment vertical="center" wrapText="1"/>
    </xf>
    <xf numFmtId="0" fontId="20" fillId="0" borderId="46" xfId="0" applyFont="1" applyBorder="1" applyAlignment="1">
      <alignment horizontal="center" vertical="center" wrapText="1"/>
    </xf>
    <xf numFmtId="0" fontId="20" fillId="0" borderId="49" xfId="0" applyFont="1" applyBorder="1" applyAlignment="1">
      <alignment horizontal="center" vertical="center" wrapText="1"/>
    </xf>
    <xf numFmtId="0" fontId="20" fillId="0" borderId="50" xfId="0" applyFont="1" applyBorder="1" applyAlignment="1">
      <alignment horizontal="center" vertical="center" wrapText="1"/>
    </xf>
    <xf numFmtId="0" fontId="52" fillId="0" borderId="49" xfId="0" applyFont="1" applyBorder="1" applyAlignment="1">
      <alignment horizontal="center" vertical="center" wrapText="1"/>
    </xf>
    <xf numFmtId="0" fontId="52" fillId="0" borderId="46" xfId="0" applyFont="1" applyBorder="1" applyAlignment="1">
      <alignment vertical="center" wrapText="1"/>
    </xf>
    <xf numFmtId="0" fontId="27" fillId="0" borderId="47" xfId="0" applyFont="1" applyBorder="1" applyAlignment="1">
      <alignment vertical="center" wrapText="1"/>
    </xf>
    <xf numFmtId="0" fontId="20" fillId="0" borderId="52" xfId="0" applyFont="1" applyBorder="1" applyAlignment="1">
      <alignment vertical="center" wrapText="1"/>
    </xf>
    <xf numFmtId="0" fontId="26" fillId="0" borderId="46" xfId="0" applyFont="1" applyBorder="1" applyAlignment="1">
      <alignment horizontal="center" vertical="center" wrapText="1"/>
    </xf>
    <xf numFmtId="0" fontId="25" fillId="0" borderId="46" xfId="0" applyFont="1" applyBorder="1" applyAlignment="1">
      <alignment vertical="center" wrapText="1"/>
    </xf>
    <xf numFmtId="0" fontId="25" fillId="0" borderId="47" xfId="0" applyFont="1" applyBorder="1" applyAlignment="1">
      <alignment vertical="center" wrapText="1"/>
    </xf>
    <xf numFmtId="0" fontId="36" fillId="0" borderId="46" xfId="0" applyFont="1" applyBorder="1" applyAlignment="1">
      <alignment horizontal="center" vertical="center" wrapText="1"/>
    </xf>
    <xf numFmtId="0" fontId="36" fillId="0" borderId="47" xfId="0" applyFont="1" applyBorder="1" applyAlignment="1">
      <alignment horizontal="center" vertical="center" wrapText="1"/>
    </xf>
    <xf numFmtId="0" fontId="36" fillId="0" borderId="49" xfId="0" applyFont="1" applyBorder="1" applyAlignment="1">
      <alignment horizontal="center" vertical="center" wrapText="1"/>
    </xf>
    <xf numFmtId="0" fontId="19" fillId="0" borderId="52" xfId="0" applyFont="1" applyBorder="1" applyAlignment="1">
      <alignment horizontal="center" vertical="center" wrapText="1"/>
    </xf>
    <xf numFmtId="0" fontId="19" fillId="0" borderId="48" xfId="0" applyFont="1" applyBorder="1" applyAlignment="1">
      <alignment horizontal="center" vertical="center" wrapText="1"/>
    </xf>
    <xf numFmtId="0" fontId="20" fillId="0" borderId="46" xfId="0" applyFont="1" applyBorder="1" applyAlignment="1">
      <alignment vertical="center" wrapText="1"/>
    </xf>
    <xf numFmtId="0" fontId="19" fillId="0" borderId="53" xfId="0" applyFont="1" applyBorder="1" applyAlignment="1">
      <alignment horizontal="center" vertical="center" wrapText="1"/>
    </xf>
    <xf numFmtId="0" fontId="19" fillId="0" borderId="49" xfId="0" applyFont="1" applyBorder="1" applyAlignment="1">
      <alignment vertical="center" wrapText="1"/>
    </xf>
    <xf numFmtId="0" fontId="25" fillId="0" borderId="0" xfId="0" applyFont="1" applyBorder="1" applyAlignment="1">
      <alignment vertical="center" wrapText="1"/>
    </xf>
    <xf numFmtId="0" fontId="25" fillId="0" borderId="46" xfId="0" applyFont="1" applyBorder="1" applyAlignment="1">
      <alignment horizontal="center" vertical="center" wrapText="1"/>
    </xf>
    <xf numFmtId="0" fontId="0" fillId="0" borderId="50" xfId="0" applyFont="1" applyBorder="1" applyAlignment="1">
      <alignment vertical="top" wrapText="1"/>
    </xf>
    <xf numFmtId="0" fontId="20" fillId="0" borderId="49" xfId="0" applyFont="1" applyBorder="1" applyAlignment="1">
      <alignment vertical="center" wrapText="1"/>
    </xf>
    <xf numFmtId="0" fontId="20" fillId="0" borderId="46" xfId="0" applyFont="1" applyBorder="1" applyAlignment="1">
      <alignment horizontal="center" vertical="center" wrapText="1"/>
    </xf>
    <xf numFmtId="0" fontId="20" fillId="0" borderId="49" xfId="0" applyFont="1" applyBorder="1" applyAlignment="1">
      <alignment horizontal="center" vertical="center" wrapText="1"/>
    </xf>
    <xf numFmtId="0" fontId="36" fillId="7" borderId="44" xfId="0" applyFont="1" applyFill="1" applyBorder="1" applyAlignment="1">
      <alignment horizontal="center" vertical="center" wrapText="1"/>
    </xf>
    <xf numFmtId="0" fontId="20" fillId="0" borderId="49" xfId="0" applyFont="1" applyBorder="1" applyAlignment="1">
      <alignment horizontal="center" vertical="center" wrapText="1"/>
    </xf>
    <xf numFmtId="0" fontId="25" fillId="0" borderId="60" xfId="0" applyFont="1" applyBorder="1" applyAlignment="1">
      <alignment vertical="center" wrapText="1"/>
    </xf>
    <xf numFmtId="0" fontId="26" fillId="0" borderId="60" xfId="0" applyFont="1" applyBorder="1" applyAlignment="1">
      <alignment horizontal="center" vertical="center" wrapText="1"/>
    </xf>
    <xf numFmtId="0" fontId="27" fillId="0" borderId="60" xfId="0" applyFont="1" applyBorder="1" applyAlignment="1">
      <alignment vertical="center" wrapText="1"/>
    </xf>
    <xf numFmtId="0" fontId="1" fillId="0" borderId="60" xfId="0" applyFont="1" applyBorder="1" applyAlignment="1">
      <alignment horizontal="center" vertical="center" wrapText="1"/>
    </xf>
    <xf numFmtId="0" fontId="27" fillId="0" borderId="60" xfId="0" applyFont="1" applyBorder="1" applyAlignment="1">
      <alignment horizontal="center" vertical="center" wrapText="1"/>
    </xf>
    <xf numFmtId="0" fontId="20" fillId="0" borderId="56" xfId="0" applyFont="1" applyBorder="1" applyAlignment="1">
      <alignment vertical="center" wrapText="1"/>
    </xf>
    <xf numFmtId="0" fontId="41" fillId="0" borderId="44" xfId="0" applyFont="1" applyBorder="1" applyAlignment="1">
      <alignment horizontal="center" vertical="center" wrapText="1"/>
    </xf>
    <xf numFmtId="0" fontId="19" fillId="0" borderId="56" xfId="0" applyFont="1" applyBorder="1" applyAlignment="1">
      <alignment horizontal="center" vertical="center" wrapText="1"/>
    </xf>
    <xf numFmtId="0" fontId="19" fillId="0" borderId="44" xfId="0" applyFont="1" applyBorder="1" applyAlignment="1">
      <alignment vertical="center" wrapText="1"/>
    </xf>
    <xf numFmtId="0" fontId="19" fillId="0" borderId="44" xfId="0" applyFont="1" applyBorder="1" applyAlignment="1">
      <alignment horizontal="center" vertical="center" wrapText="1"/>
    </xf>
    <xf numFmtId="0" fontId="27" fillId="0" borderId="49" xfId="0" applyFont="1" applyBorder="1" applyAlignment="1">
      <alignment horizontal="center" vertical="center" wrapText="1"/>
    </xf>
    <xf numFmtId="0" fontId="26" fillId="0" borderId="46" xfId="0" applyFont="1" applyBorder="1" applyAlignment="1">
      <alignment horizontal="center" vertical="center" wrapText="1"/>
    </xf>
    <xf numFmtId="0" fontId="26" fillId="0" borderId="49" xfId="0" applyFont="1" applyBorder="1" applyAlignment="1">
      <alignment horizontal="center" vertical="center" wrapText="1"/>
    </xf>
    <xf numFmtId="0" fontId="26" fillId="0" borderId="46" xfId="0" applyFont="1" applyBorder="1" applyAlignment="1">
      <alignment vertical="center" wrapText="1"/>
    </xf>
    <xf numFmtId="0" fontId="20" fillId="0" borderId="46" xfId="0" applyFont="1" applyBorder="1" applyAlignment="1">
      <alignment horizontal="center" vertical="center" wrapText="1"/>
    </xf>
    <xf numFmtId="0" fontId="19" fillId="7" borderId="52" xfId="0" applyFont="1" applyFill="1" applyBorder="1" applyAlignment="1">
      <alignment vertical="center" wrapText="1"/>
    </xf>
    <xf numFmtId="0" fontId="19" fillId="7" borderId="48" xfId="0" applyFont="1" applyFill="1" applyBorder="1" applyAlignment="1">
      <alignment vertical="center" wrapText="1"/>
    </xf>
    <xf numFmtId="0" fontId="19" fillId="7" borderId="54" xfId="0" applyFont="1" applyFill="1" applyBorder="1" applyAlignment="1">
      <alignment vertical="center" wrapText="1"/>
    </xf>
    <xf numFmtId="0" fontId="19" fillId="7" borderId="50" xfId="0" applyFont="1" applyFill="1" applyBorder="1" applyAlignment="1">
      <alignment vertical="center" wrapText="1"/>
    </xf>
    <xf numFmtId="0" fontId="54" fillId="0" borderId="46" xfId="0" applyFont="1" applyBorder="1" applyAlignment="1">
      <alignment vertical="center" wrapText="1"/>
    </xf>
    <xf numFmtId="0" fontId="54" fillId="0" borderId="49" xfId="0" applyFont="1" applyBorder="1" applyAlignment="1">
      <alignment horizontal="center" vertical="center" wrapText="1"/>
    </xf>
    <xf numFmtId="0" fontId="55" fillId="0" borderId="49" xfId="0" applyFont="1" applyBorder="1" applyAlignment="1">
      <alignment horizontal="center" vertical="center" wrapText="1"/>
    </xf>
    <xf numFmtId="0" fontId="36" fillId="0" borderId="49" xfId="0" applyFont="1" applyBorder="1" applyAlignment="1">
      <alignment horizontal="center" vertical="center" wrapText="1"/>
    </xf>
    <xf numFmtId="0" fontId="48" fillId="0" borderId="49" xfId="0" applyFont="1" applyBorder="1" applyAlignment="1">
      <alignment horizontal="center" vertical="center" wrapText="1"/>
    </xf>
    <xf numFmtId="0" fontId="48" fillId="0" borderId="46" xfId="0" applyFont="1" applyBorder="1" applyAlignment="1">
      <alignment horizontal="center" vertical="center" wrapText="1"/>
    </xf>
    <xf numFmtId="0" fontId="54" fillId="0" borderId="46" xfId="0" applyFont="1" applyBorder="1" applyAlignment="1">
      <alignment horizontal="center" vertical="center" wrapText="1"/>
    </xf>
    <xf numFmtId="0" fontId="54" fillId="0" borderId="46" xfId="0" applyFont="1" applyBorder="1" applyAlignment="1">
      <alignment horizontal="left" vertical="center" wrapText="1"/>
    </xf>
    <xf numFmtId="0" fontId="56" fillId="0" borderId="49" xfId="0" applyFont="1" applyBorder="1" applyAlignment="1">
      <alignment horizontal="center" vertical="center" wrapText="1"/>
    </xf>
    <xf numFmtId="0" fontId="47" fillId="0" borderId="46" xfId="0" applyFont="1" applyBorder="1" applyAlignment="1">
      <alignment horizontal="right" vertical="center" wrapText="1"/>
    </xf>
    <xf numFmtId="0" fontId="48" fillId="0" borderId="50" xfId="0" applyFont="1" applyBorder="1" applyAlignment="1">
      <alignment horizontal="center" vertical="top" wrapText="1"/>
    </xf>
    <xf numFmtId="0" fontId="48" fillId="0" borderId="46" xfId="0" applyFont="1" applyBorder="1" applyAlignment="1">
      <alignment horizontal="center" vertical="top" wrapText="1"/>
    </xf>
    <xf numFmtId="0" fontId="0" fillId="0" borderId="0" xfId="0" applyBorder="1" applyAlignment="1">
      <alignment horizontal="left"/>
    </xf>
    <xf numFmtId="0" fontId="48" fillId="0" borderId="46" xfId="0" applyFont="1" applyBorder="1" applyAlignment="1">
      <alignment vertical="center" wrapText="1"/>
    </xf>
    <xf numFmtId="0" fontId="54" fillId="0" borderId="60" xfId="0" applyFont="1" applyBorder="1" applyAlignment="1">
      <alignment horizontal="center" vertical="center" wrapText="1"/>
    </xf>
    <xf numFmtId="0" fontId="25" fillId="0" borderId="0" xfId="0" applyFont="1" applyBorder="1" applyAlignment="1">
      <alignment horizontal="center" vertical="center" wrapText="1"/>
    </xf>
    <xf numFmtId="0" fontId="48" fillId="0" borderId="49" xfId="0" applyFont="1" applyBorder="1" applyAlignment="1">
      <alignment horizontal="center" vertical="top" wrapText="1"/>
    </xf>
    <xf numFmtId="0" fontId="54" fillId="0" borderId="53" xfId="0" applyFont="1" applyBorder="1" applyAlignment="1">
      <alignment horizontal="center" vertical="center" wrapText="1"/>
    </xf>
    <xf numFmtId="0" fontId="54" fillId="0" borderId="49" xfId="0" applyFont="1" applyBorder="1" applyAlignment="1">
      <alignment vertical="center" wrapText="1"/>
    </xf>
    <xf numFmtId="0" fontId="47" fillId="0" borderId="46" xfId="0" applyFont="1" applyBorder="1" applyAlignment="1">
      <alignment vertical="center" wrapText="1"/>
    </xf>
    <xf numFmtId="0" fontId="47" fillId="0" borderId="46" xfId="0" applyFont="1" applyBorder="1" applyAlignment="1">
      <alignment horizontal="left" vertical="center" wrapText="1"/>
    </xf>
    <xf numFmtId="0" fontId="47" fillId="0" borderId="50" xfId="0" applyFont="1" applyBorder="1" applyAlignment="1">
      <alignment horizontal="center" vertical="center" wrapText="1"/>
    </xf>
    <xf numFmtId="0" fontId="47" fillId="0" borderId="49" xfId="0" applyFont="1" applyBorder="1" applyAlignment="1">
      <alignment vertical="center" wrapText="1"/>
    </xf>
    <xf numFmtId="0" fontId="20" fillId="0" borderId="0" xfId="0" applyFont="1" applyBorder="1" applyAlignment="1">
      <alignment horizontal="center" vertical="center" wrapText="1"/>
    </xf>
    <xf numFmtId="164" fontId="7" fillId="0" borderId="26" xfId="1" quotePrefix="1" applyNumberFormat="1" applyFont="1" applyFill="1" applyBorder="1" applyAlignment="1">
      <alignment horizontal="center"/>
    </xf>
    <xf numFmtId="0" fontId="7" fillId="0" borderId="26" xfId="1" quotePrefix="1" applyNumberFormat="1" applyFont="1" applyFill="1" applyBorder="1" applyAlignment="1">
      <alignment horizontal="center"/>
    </xf>
    <xf numFmtId="0" fontId="7" fillId="0" borderId="26" xfId="1" applyNumberFormat="1" applyFont="1" applyFill="1" applyBorder="1" applyAlignment="1">
      <alignment horizontal="center"/>
    </xf>
    <xf numFmtId="0" fontId="7" fillId="0" borderId="27" xfId="1" applyNumberFormat="1" applyFont="1" applyFill="1" applyBorder="1" applyAlignment="1">
      <alignment horizontal="center"/>
    </xf>
    <xf numFmtId="164" fontId="7" fillId="0" borderId="11" xfId="1" quotePrefix="1" applyNumberFormat="1" applyFont="1" applyFill="1" applyBorder="1" applyAlignment="1"/>
    <xf numFmtId="0" fontId="8" fillId="0" borderId="11" xfId="1" applyFont="1" applyFill="1" applyBorder="1"/>
    <xf numFmtId="164" fontId="7" fillId="0" borderId="11" xfId="1" quotePrefix="1" applyNumberFormat="1" applyFont="1" applyFill="1" applyBorder="1" applyAlignment="1">
      <alignment horizontal="center"/>
    </xf>
    <xf numFmtId="0" fontId="0" fillId="0" borderId="11" xfId="0" applyFont="1" applyBorder="1" applyAlignment="1">
      <alignment horizontal="center" vertical="center"/>
    </xf>
    <xf numFmtId="0" fontId="0" fillId="0" borderId="63" xfId="0" applyBorder="1"/>
    <xf numFmtId="0" fontId="4" fillId="0" borderId="16" xfId="0" applyFont="1" applyBorder="1" applyAlignment="1">
      <alignment horizontal="center" vertical="center"/>
    </xf>
    <xf numFmtId="0" fontId="0" fillId="0" borderId="16" xfId="0" applyBorder="1" applyAlignment="1">
      <alignment horizontal="center" vertical="center"/>
    </xf>
    <xf numFmtId="0" fontId="8" fillId="0" borderId="24" xfId="1" applyFont="1" applyFill="1" applyBorder="1" applyAlignment="1">
      <alignment wrapText="1"/>
    </xf>
    <xf numFmtId="0" fontId="8" fillId="0" borderId="34" xfId="1" applyFont="1" applyFill="1" applyBorder="1"/>
    <xf numFmtId="0" fontId="7" fillId="0" borderId="34" xfId="1" applyFont="1" applyFill="1" applyBorder="1" applyAlignment="1">
      <alignment horizontal="center"/>
    </xf>
    <xf numFmtId="0" fontId="8" fillId="0" borderId="7" xfId="1" applyFont="1" applyFill="1" applyBorder="1"/>
    <xf numFmtId="0" fontId="7" fillId="0" borderId="7" xfId="1" applyFont="1" applyFill="1" applyBorder="1" applyAlignment="1">
      <alignment horizontal="center"/>
    </xf>
    <xf numFmtId="0" fontId="11" fillId="0" borderId="0" xfId="1" applyFont="1" applyFill="1" applyBorder="1" applyAlignment="1">
      <alignment horizontal="center" wrapText="1"/>
    </xf>
    <xf numFmtId="0" fontId="8" fillId="0" borderId="18" xfId="1" applyFont="1" applyFill="1" applyBorder="1" applyAlignment="1"/>
    <xf numFmtId="0" fontId="3" fillId="2" borderId="0" xfId="0" applyFont="1" applyFill="1" applyBorder="1" applyAlignment="1">
      <alignment horizontal="center" vertical="center" wrapText="1"/>
    </xf>
    <xf numFmtId="0" fontId="5" fillId="5" borderId="0" xfId="0" applyFont="1" applyFill="1" applyAlignment="1">
      <alignment horizontal="center"/>
    </xf>
    <xf numFmtId="0" fontId="2" fillId="2" borderId="0" xfId="0" applyFont="1" applyFill="1" applyBorder="1" applyAlignment="1">
      <alignment horizontal="center" vertical="center" wrapText="1"/>
    </xf>
    <xf numFmtId="0" fontId="3" fillId="2" borderId="0" xfId="0" applyFont="1" applyFill="1" applyBorder="1" applyAlignment="1">
      <alignment vertical="center" wrapText="1"/>
    </xf>
    <xf numFmtId="0" fontId="0" fillId="3" borderId="0" xfId="0" applyFill="1" applyBorder="1" applyAlignment="1">
      <alignment horizontal="center" vertical="center" wrapText="1"/>
    </xf>
    <xf numFmtId="0" fontId="0" fillId="4" borderId="0" xfId="0" applyFill="1" applyBorder="1" applyAlignment="1">
      <alignment vertical="center" wrapText="1"/>
    </xf>
    <xf numFmtId="0" fontId="4" fillId="0" borderId="0" xfId="0" applyFont="1" applyBorder="1" applyAlignment="1">
      <alignment horizontal="center" vertical="center"/>
    </xf>
    <xf numFmtId="0" fontId="0" fillId="0" borderId="0" xfId="0" applyBorder="1" applyAlignment="1">
      <alignment horizontal="center" vertical="center"/>
    </xf>
    <xf numFmtId="0" fontId="34" fillId="0" borderId="0" xfId="0" applyFont="1" applyBorder="1" applyAlignment="1">
      <alignment horizontal="center" vertical="center"/>
    </xf>
    <xf numFmtId="0" fontId="0" fillId="4" borderId="9" xfId="0" applyFill="1" applyBorder="1" applyAlignment="1">
      <alignment horizontal="center" vertical="center" wrapText="1"/>
    </xf>
    <xf numFmtId="0" fontId="0" fillId="4" borderId="65" xfId="0" applyFill="1" applyBorder="1" applyAlignment="1">
      <alignment horizontal="center" vertical="center" wrapText="1"/>
    </xf>
    <xf numFmtId="0" fontId="0" fillId="4" borderId="66" xfId="0" applyFill="1" applyBorder="1" applyAlignment="1">
      <alignment horizontal="center" vertical="center" wrapText="1"/>
    </xf>
    <xf numFmtId="0" fontId="0" fillId="0" borderId="3" xfId="0" applyBorder="1"/>
    <xf numFmtId="0" fontId="4" fillId="0" borderId="67" xfId="0" applyFont="1" applyBorder="1" applyAlignment="1">
      <alignment horizontal="center" vertical="center"/>
    </xf>
    <xf numFmtId="0" fontId="0" fillId="0" borderId="67" xfId="0" applyBorder="1" applyAlignment="1">
      <alignment horizontal="center" vertical="center"/>
    </xf>
    <xf numFmtId="0" fontId="4" fillId="0" borderId="68" xfId="0" applyFont="1" applyBorder="1" applyAlignment="1">
      <alignment horizontal="center" vertical="center"/>
    </xf>
    <xf numFmtId="0" fontId="7" fillId="0" borderId="11" xfId="1" applyFont="1" applyFill="1" applyBorder="1" applyAlignment="1">
      <alignment horizontal="center"/>
    </xf>
    <xf numFmtId="0" fontId="7" fillId="9" borderId="21" xfId="1" applyFont="1" applyFill="1" applyBorder="1" applyAlignment="1">
      <alignment horizontal="center"/>
    </xf>
    <xf numFmtId="0" fontId="7" fillId="0" borderId="33" xfId="1" applyFont="1" applyFill="1" applyBorder="1" applyAlignment="1">
      <alignment horizontal="center"/>
    </xf>
    <xf numFmtId="0" fontId="7" fillId="9" borderId="70" xfId="1" applyFont="1" applyFill="1" applyBorder="1" applyAlignment="1">
      <alignment horizontal="center"/>
    </xf>
    <xf numFmtId="0" fontId="7" fillId="0" borderId="69" xfId="1" applyFont="1" applyFill="1" applyBorder="1" applyAlignment="1">
      <alignment horizontal="center"/>
    </xf>
    <xf numFmtId="0" fontId="4" fillId="0" borderId="23" xfId="0" applyFont="1" applyBorder="1" applyAlignment="1">
      <alignment horizontal="center" vertical="center"/>
    </xf>
    <xf numFmtId="0" fontId="0" fillId="0" borderId="23" xfId="0" applyBorder="1" applyAlignment="1">
      <alignment horizontal="center" vertical="center"/>
    </xf>
    <xf numFmtId="0" fontId="4" fillId="0" borderId="17" xfId="0" applyFont="1" applyBorder="1" applyAlignment="1">
      <alignment horizontal="center" vertical="center"/>
    </xf>
    <xf numFmtId="0" fontId="0" fillId="0" borderId="62" xfId="0" applyBorder="1"/>
    <xf numFmtId="0" fontId="0" fillId="0" borderId="71" xfId="0" applyBorder="1"/>
    <xf numFmtId="0" fontId="0" fillId="4" borderId="75" xfId="0" applyFill="1" applyBorder="1" applyAlignment="1">
      <alignment horizontal="center" vertical="center" wrapText="1"/>
    </xf>
    <xf numFmtId="0" fontId="0" fillId="0" borderId="64" xfId="0" applyBorder="1"/>
    <xf numFmtId="0" fontId="0" fillId="0" borderId="23" xfId="0" applyFont="1" applyBorder="1" applyAlignment="1">
      <alignment horizontal="center" vertical="center"/>
    </xf>
    <xf numFmtId="0" fontId="4" fillId="0" borderId="67" xfId="0" applyFont="1" applyFill="1" applyBorder="1" applyAlignment="1">
      <alignment horizontal="center" vertical="center"/>
    </xf>
    <xf numFmtId="0" fontId="0" fillId="9" borderId="2" xfId="0" applyFill="1" applyBorder="1"/>
    <xf numFmtId="0" fontId="4" fillId="9" borderId="11" xfId="0" applyFont="1" applyFill="1" applyBorder="1" applyAlignment="1">
      <alignment horizontal="center" vertical="center"/>
    </xf>
    <xf numFmtId="0" fontId="0" fillId="9" borderId="11" xfId="0" applyFont="1" applyFill="1" applyBorder="1" applyAlignment="1">
      <alignment horizontal="center" vertical="center"/>
    </xf>
    <xf numFmtId="0" fontId="4" fillId="9" borderId="16" xfId="0" applyFont="1" applyFill="1" applyBorder="1" applyAlignment="1">
      <alignment horizontal="center" vertical="center"/>
    </xf>
    <xf numFmtId="0" fontId="0" fillId="9" borderId="3" xfId="0" applyFill="1" applyBorder="1"/>
    <xf numFmtId="0" fontId="4" fillId="9" borderId="67" xfId="0" applyFont="1" applyFill="1" applyBorder="1" applyAlignment="1">
      <alignment horizontal="center" vertical="center"/>
    </xf>
    <xf numFmtId="0" fontId="0" fillId="9" borderId="67" xfId="0" applyFill="1" applyBorder="1" applyAlignment="1">
      <alignment horizontal="center" vertical="center"/>
    </xf>
    <xf numFmtId="0" fontId="34" fillId="9" borderId="67" xfId="0" applyFont="1" applyFill="1" applyBorder="1" applyAlignment="1">
      <alignment horizontal="center" vertical="center"/>
    </xf>
    <xf numFmtId="0" fontId="4" fillId="9" borderId="68" xfId="0" applyFont="1" applyFill="1" applyBorder="1" applyAlignment="1">
      <alignment horizontal="center" vertical="center"/>
    </xf>
    <xf numFmtId="0" fontId="4" fillId="0" borderId="62" xfId="0" applyFont="1" applyBorder="1" applyAlignment="1">
      <alignment horizontal="center" vertical="center"/>
    </xf>
    <xf numFmtId="0" fontId="0" fillId="0" borderId="62" xfId="0" applyFont="1" applyBorder="1" applyAlignment="1">
      <alignment horizontal="center" vertical="center"/>
    </xf>
    <xf numFmtId="0" fontId="4" fillId="0" borderId="71" xfId="0" applyFont="1" applyBorder="1" applyAlignment="1">
      <alignment horizontal="center" vertical="center"/>
    </xf>
    <xf numFmtId="0" fontId="58" fillId="0" borderId="0" xfId="0" applyFont="1" applyFill="1"/>
    <xf numFmtId="0" fontId="58" fillId="0" borderId="0" xfId="0" applyFont="1" applyFill="1" applyBorder="1"/>
    <xf numFmtId="0" fontId="8" fillId="0" borderId="63" xfId="1" applyFont="1" applyFill="1" applyBorder="1"/>
    <xf numFmtId="0" fontId="7" fillId="0" borderId="58" xfId="1" applyFont="1" applyFill="1" applyBorder="1"/>
    <xf numFmtId="0" fontId="7" fillId="0" borderId="11" xfId="1" quotePrefix="1" applyNumberFormat="1" applyFont="1" applyFill="1" applyBorder="1" applyAlignment="1">
      <alignment horizontal="center"/>
    </xf>
    <xf numFmtId="0" fontId="7" fillId="0" borderId="11" xfId="1" applyNumberFormat="1" applyFont="1" applyFill="1" applyBorder="1" applyAlignment="1">
      <alignment horizontal="center"/>
    </xf>
    <xf numFmtId="0" fontId="8" fillId="0" borderId="11" xfId="1" applyFont="1" applyFill="1" applyBorder="1" applyAlignment="1">
      <alignment horizontal="left" vertical="top"/>
    </xf>
    <xf numFmtId="0" fontId="4" fillId="0" borderId="11"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1" xfId="0" applyFill="1" applyBorder="1" applyAlignment="1">
      <alignment horizontal="center" vertical="center"/>
    </xf>
    <xf numFmtId="0" fontId="4" fillId="0" borderId="16" xfId="0" applyFont="1" applyFill="1" applyBorder="1" applyAlignment="1">
      <alignment horizontal="center" vertical="center"/>
    </xf>
    <xf numFmtId="0" fontId="12" fillId="0" borderId="26" xfId="1" applyFont="1" applyFill="1" applyBorder="1" applyAlignment="1">
      <alignment horizontal="center"/>
    </xf>
    <xf numFmtId="0" fontId="7" fillId="0" borderId="70" xfId="1" applyFont="1" applyFill="1" applyBorder="1" applyAlignment="1">
      <alignment horizontal="center"/>
    </xf>
    <xf numFmtId="0" fontId="13" fillId="0" borderId="70" xfId="1" applyFont="1" applyFill="1" applyBorder="1" applyAlignment="1">
      <alignment horizontal="center"/>
    </xf>
    <xf numFmtId="0" fontId="7" fillId="0" borderId="76" xfId="1" applyFont="1" applyFill="1" applyBorder="1" applyAlignment="1">
      <alignment horizontal="center"/>
    </xf>
    <xf numFmtId="0" fontId="7" fillId="9" borderId="26" xfId="1" applyFont="1" applyFill="1" applyBorder="1" applyAlignment="1">
      <alignment horizontal="center"/>
    </xf>
    <xf numFmtId="0" fontId="7" fillId="0" borderId="25" xfId="1" applyFont="1" applyFill="1" applyBorder="1" applyAlignment="1">
      <alignment horizontal="center"/>
    </xf>
    <xf numFmtId="0" fontId="8" fillId="0" borderId="19" xfId="1" applyFont="1" applyFill="1" applyBorder="1" applyAlignment="1">
      <alignment horizontal="left" vertical="top" wrapText="1"/>
    </xf>
    <xf numFmtId="0" fontId="8" fillId="0" borderId="11" xfId="1" applyFont="1" applyFill="1" applyBorder="1" applyAlignment="1">
      <alignment horizontal="left" vertical="top" wrapText="1"/>
    </xf>
    <xf numFmtId="0" fontId="8" fillId="0" borderId="58" xfId="1" applyFont="1" applyFill="1" applyBorder="1" applyAlignment="1">
      <alignment wrapText="1"/>
    </xf>
    <xf numFmtId="0" fontId="0" fillId="0" borderId="73" xfId="0" applyBorder="1" applyAlignment="1">
      <alignment horizontal="left" vertical="center"/>
    </xf>
    <xf numFmtId="0" fontId="0" fillId="0" borderId="74" xfId="0" applyBorder="1" applyAlignment="1">
      <alignment horizontal="left" vertical="center"/>
    </xf>
    <xf numFmtId="0" fontId="0" fillId="3" borderId="13" xfId="0" applyFill="1" applyBorder="1" applyAlignment="1">
      <alignment horizontal="center" vertical="center"/>
    </xf>
    <xf numFmtId="0" fontId="0" fillId="3" borderId="12" xfId="0" applyFill="1" applyBorder="1" applyAlignment="1">
      <alignment horizontal="center" vertical="center"/>
    </xf>
    <xf numFmtId="0" fontId="0" fillId="3" borderId="1" xfId="0" applyFill="1" applyBorder="1" applyAlignment="1">
      <alignment horizontal="center" vertical="center"/>
    </xf>
    <xf numFmtId="0" fontId="0" fillId="3" borderId="6" xfId="0" applyFill="1" applyBorder="1" applyAlignment="1">
      <alignment horizontal="center" vertical="center"/>
    </xf>
    <xf numFmtId="0" fontId="0" fillId="4" borderId="64" xfId="0" applyFill="1" applyBorder="1" applyAlignment="1">
      <alignment horizontal="center"/>
    </xf>
    <xf numFmtId="0" fontId="0" fillId="4" borderId="72" xfId="0" applyFill="1" applyBorder="1" applyAlignment="1">
      <alignment horizontal="center"/>
    </xf>
    <xf numFmtId="0" fontId="2" fillId="2" borderId="2"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5" fillId="5" borderId="0" xfId="0" applyFont="1" applyFill="1" applyAlignment="1">
      <alignment horizontal="center"/>
    </xf>
    <xf numFmtId="0" fontId="0" fillId="3" borderId="9" xfId="0" applyFill="1" applyBorder="1" applyAlignment="1">
      <alignment horizontal="center" vertical="center" wrapText="1"/>
    </xf>
    <xf numFmtId="0" fontId="0" fillId="3" borderId="10" xfId="0" applyFill="1" applyBorder="1" applyAlignment="1">
      <alignment horizontal="center" vertical="center" wrapText="1"/>
    </xf>
    <xf numFmtId="0" fontId="0" fillId="3" borderId="66" xfId="0" applyFill="1" applyBorder="1" applyAlignment="1">
      <alignment horizontal="center" vertical="center" wrapText="1"/>
    </xf>
    <xf numFmtId="0" fontId="0" fillId="3" borderId="2" xfId="0" applyFill="1" applyBorder="1" applyAlignment="1">
      <alignment horizontal="center" vertical="center" wrapText="1"/>
    </xf>
    <xf numFmtId="0" fontId="0" fillId="9" borderId="3" xfId="0" applyFill="1" applyBorder="1" applyAlignment="1">
      <alignment horizontal="center" vertical="center" wrapText="1"/>
    </xf>
    <xf numFmtId="0" fontId="0" fillId="9" borderId="5" xfId="0" applyFill="1" applyBorder="1" applyAlignment="1">
      <alignment horizontal="center" vertical="center" wrapText="1"/>
    </xf>
    <xf numFmtId="0" fontId="0" fillId="9" borderId="8" xfId="0" applyFill="1" applyBorder="1" applyAlignment="1">
      <alignment horizontal="center" vertical="center" wrapText="1"/>
    </xf>
    <xf numFmtId="0" fontId="6" fillId="0" borderId="4" xfId="1" applyFont="1" applyFill="1" applyBorder="1" applyAlignment="1">
      <alignment horizontal="left" vertical="top" wrapText="1"/>
    </xf>
    <xf numFmtId="0" fontId="6" fillId="0" borderId="0" xfId="1" applyFont="1" applyFill="1" applyBorder="1" applyAlignment="1">
      <alignment horizontal="left" vertical="top" wrapText="1"/>
    </xf>
    <xf numFmtId="0" fontId="6" fillId="0" borderId="5" xfId="1" applyFont="1" applyFill="1" applyBorder="1" applyAlignment="1">
      <alignment horizontal="left" vertical="top" wrapText="1"/>
    </xf>
    <xf numFmtId="0" fontId="16" fillId="0" borderId="35" xfId="1" applyFont="1" applyFill="1" applyBorder="1" applyAlignment="1">
      <alignment horizontal="center" wrapText="1"/>
    </xf>
    <xf numFmtId="0" fontId="17" fillId="0" borderId="36" xfId="1" applyFont="1" applyFill="1" applyBorder="1" applyAlignment="1">
      <alignment horizontal="center" wrapText="1"/>
    </xf>
    <xf numFmtId="0" fontId="17" fillId="0" borderId="37" xfId="1" applyFont="1" applyFill="1" applyBorder="1" applyAlignment="1">
      <alignment horizontal="center" wrapText="1"/>
    </xf>
    <xf numFmtId="0" fontId="16" fillId="0" borderId="38" xfId="1" applyFont="1" applyFill="1" applyBorder="1" applyAlignment="1">
      <alignment horizontal="center" wrapText="1"/>
    </xf>
    <xf numFmtId="0" fontId="16" fillId="0" borderId="39" xfId="1" applyFont="1" applyFill="1" applyBorder="1" applyAlignment="1">
      <alignment horizontal="center" wrapText="1"/>
    </xf>
    <xf numFmtId="0" fontId="16" fillId="0" borderId="40" xfId="1" applyFont="1" applyFill="1" applyBorder="1" applyAlignment="1">
      <alignment horizontal="center" wrapText="1"/>
    </xf>
    <xf numFmtId="0" fontId="7" fillId="0" borderId="33" xfId="1" applyFont="1" applyFill="1" applyBorder="1" applyAlignment="1">
      <alignment horizontal="center" wrapText="1"/>
    </xf>
    <xf numFmtId="0" fontId="7" fillId="0" borderId="29" xfId="1" applyFont="1" applyFill="1" applyBorder="1" applyAlignment="1">
      <alignment horizontal="center" wrapText="1"/>
    </xf>
    <xf numFmtId="0" fontId="7" fillId="0" borderId="25" xfId="1" applyFont="1" applyFill="1" applyBorder="1" applyAlignment="1">
      <alignment horizontal="center" wrapText="1"/>
    </xf>
    <xf numFmtId="0" fontId="7" fillId="0" borderId="30" xfId="1" applyFont="1" applyFill="1" applyBorder="1" applyAlignment="1">
      <alignment horizontal="center" wrapText="1"/>
    </xf>
    <xf numFmtId="0" fontId="7" fillId="0" borderId="28" xfId="1" applyFont="1" applyFill="1" applyBorder="1" applyAlignment="1"/>
    <xf numFmtId="0" fontId="7" fillId="0" borderId="29" xfId="1" applyFont="1" applyFill="1" applyBorder="1" applyAlignment="1"/>
    <xf numFmtId="0" fontId="7" fillId="0" borderId="30" xfId="1" applyFont="1" applyFill="1" applyBorder="1" applyAlignment="1"/>
    <xf numFmtId="0" fontId="7" fillId="0" borderId="21" xfId="1" applyFont="1" applyFill="1" applyBorder="1" applyAlignment="1">
      <alignment horizontal="center" wrapText="1"/>
    </xf>
    <xf numFmtId="0" fontId="7" fillId="0" borderId="22" xfId="1" applyFont="1" applyFill="1" applyBorder="1" applyAlignment="1">
      <alignment horizontal="center" wrapText="1"/>
    </xf>
    <xf numFmtId="0" fontId="15" fillId="6" borderId="1" xfId="1" applyFont="1" applyFill="1" applyBorder="1" applyAlignment="1">
      <alignment horizontal="center" vertical="center" wrapText="1"/>
    </xf>
    <xf numFmtId="0" fontId="15" fillId="6" borderId="2" xfId="1" applyFont="1" applyFill="1" applyBorder="1" applyAlignment="1">
      <alignment horizontal="center" vertical="center" wrapText="1"/>
    </xf>
    <xf numFmtId="0" fontId="15" fillId="6" borderId="3" xfId="1" applyFont="1" applyFill="1" applyBorder="1" applyAlignment="1">
      <alignment horizontal="center" vertical="center" wrapText="1"/>
    </xf>
    <xf numFmtId="0" fontId="15" fillId="6" borderId="6" xfId="1" applyFont="1" applyFill="1" applyBorder="1" applyAlignment="1">
      <alignment horizontal="center" vertical="center" wrapText="1"/>
    </xf>
    <xf numFmtId="0" fontId="15" fillId="6" borderId="7" xfId="1" applyFont="1" applyFill="1" applyBorder="1" applyAlignment="1">
      <alignment horizontal="center" vertical="center" wrapText="1"/>
    </xf>
    <xf numFmtId="0" fontId="15" fillId="6" borderId="8" xfId="1" applyFont="1" applyFill="1" applyBorder="1" applyAlignment="1">
      <alignment horizontal="center" vertical="center" wrapText="1"/>
    </xf>
    <xf numFmtId="0" fontId="7" fillId="0" borderId="21" xfId="1" applyNumberFormat="1" applyFont="1" applyFill="1" applyBorder="1" applyAlignment="1">
      <alignment horizontal="center" vertical="center" wrapText="1"/>
    </xf>
    <xf numFmtId="0" fontId="7" fillId="0" borderId="22" xfId="1" applyNumberFormat="1" applyFont="1" applyFill="1" applyBorder="1" applyAlignment="1">
      <alignment horizontal="center" vertical="center" wrapText="1"/>
    </xf>
    <xf numFmtId="0" fontId="16" fillId="3" borderId="38" xfId="1" applyFont="1" applyFill="1" applyBorder="1" applyAlignment="1">
      <alignment horizontal="center" vertical="center"/>
    </xf>
    <xf numFmtId="0" fontId="16" fillId="3" borderId="39" xfId="1" applyFont="1" applyFill="1" applyBorder="1" applyAlignment="1">
      <alignment horizontal="center" vertical="center"/>
    </xf>
    <xf numFmtId="0" fontId="16" fillId="3" borderId="40" xfId="1" applyFont="1" applyFill="1" applyBorder="1" applyAlignment="1">
      <alignment horizontal="center" vertical="center"/>
    </xf>
    <xf numFmtId="0" fontId="7" fillId="0" borderId="28" xfId="1" applyFont="1" applyFill="1" applyBorder="1" applyAlignment="1">
      <alignment horizontal="center"/>
    </xf>
    <xf numFmtId="0" fontId="7" fillId="0" borderId="29" xfId="1" applyFont="1" applyFill="1" applyBorder="1" applyAlignment="1">
      <alignment horizontal="center"/>
    </xf>
    <xf numFmtId="0" fontId="7" fillId="0" borderId="30" xfId="1" applyFont="1" applyFill="1" applyBorder="1" applyAlignment="1">
      <alignment horizontal="center"/>
    </xf>
    <xf numFmtId="0" fontId="16" fillId="0" borderId="38" xfId="1" applyFont="1" applyFill="1" applyBorder="1" applyAlignment="1">
      <alignment horizontal="center" vertical="center" wrapText="1"/>
    </xf>
    <xf numFmtId="0" fontId="17" fillId="0" borderId="39" xfId="1" applyFont="1" applyFill="1" applyBorder="1" applyAlignment="1">
      <alignment horizontal="center" vertical="center" wrapText="1"/>
    </xf>
    <xf numFmtId="0" fontId="17" fillId="0" borderId="40" xfId="1" applyFont="1" applyFill="1" applyBorder="1" applyAlignment="1">
      <alignment horizontal="center" vertical="center" wrapText="1"/>
    </xf>
    <xf numFmtId="0" fontId="7" fillId="0" borderId="28" xfId="1" applyFont="1" applyFill="1" applyBorder="1" applyAlignment="1">
      <alignment vertical="center"/>
    </xf>
    <xf numFmtId="0" fontId="7" fillId="0" borderId="29" xfId="1" applyFont="1" applyFill="1" applyBorder="1" applyAlignment="1">
      <alignment vertical="center"/>
    </xf>
    <xf numFmtId="0" fontId="7" fillId="0" borderId="30" xfId="1" applyFont="1" applyFill="1" applyBorder="1" applyAlignment="1">
      <alignment vertical="center"/>
    </xf>
    <xf numFmtId="0" fontId="11" fillId="0" borderId="0" xfId="1" applyFont="1" applyBorder="1" applyAlignment="1">
      <alignment horizontal="center" wrapText="1"/>
    </xf>
    <xf numFmtId="0" fontId="6" fillId="0" borderId="9" xfId="1" applyFont="1" applyFill="1" applyBorder="1" applyAlignment="1">
      <alignment horizontal="left" vertical="top" wrapText="1"/>
    </xf>
    <xf numFmtId="0" fontId="6" fillId="0" borderId="10" xfId="1" applyFont="1" applyFill="1" applyBorder="1" applyAlignment="1">
      <alignment horizontal="left" vertical="top" wrapText="1"/>
    </xf>
    <xf numFmtId="0" fontId="6" fillId="0" borderId="66" xfId="1" applyFont="1" applyFill="1" applyBorder="1" applyAlignment="1">
      <alignment horizontal="left" vertical="top" wrapText="1"/>
    </xf>
    <xf numFmtId="0" fontId="9" fillId="0" borderId="33" xfId="1" applyFont="1" applyFill="1" applyBorder="1" applyAlignment="1">
      <alignment horizontal="center" vertical="top" wrapText="1"/>
    </xf>
    <xf numFmtId="0" fontId="9" fillId="0" borderId="59" xfId="1" applyFont="1" applyFill="1" applyBorder="1" applyAlignment="1">
      <alignment horizontal="center" vertical="top" wrapText="1"/>
    </xf>
    <xf numFmtId="0" fontId="19" fillId="7" borderId="45" xfId="0" applyFont="1" applyFill="1" applyBorder="1" applyAlignment="1">
      <alignment horizontal="center" vertical="center" wrapText="1"/>
    </xf>
    <xf numFmtId="0" fontId="19" fillId="7" borderId="46" xfId="0" applyFont="1" applyFill="1" applyBorder="1" applyAlignment="1">
      <alignment horizontal="center" vertical="center" wrapText="1"/>
    </xf>
    <xf numFmtId="0" fontId="19" fillId="7" borderId="52" xfId="0" applyFont="1" applyFill="1" applyBorder="1" applyAlignment="1">
      <alignment horizontal="center" vertical="center" wrapText="1"/>
    </xf>
    <xf numFmtId="0" fontId="19" fillId="7" borderId="48" xfId="0" applyFont="1" applyFill="1" applyBorder="1" applyAlignment="1">
      <alignment horizontal="center" vertical="center" wrapText="1"/>
    </xf>
    <xf numFmtId="0" fontId="19" fillId="7" borderId="54" xfId="0" applyFont="1" applyFill="1" applyBorder="1" applyAlignment="1">
      <alignment horizontal="center" vertical="center" wrapText="1"/>
    </xf>
    <xf numFmtId="0" fontId="19" fillId="7" borderId="50" xfId="0" applyFont="1" applyFill="1" applyBorder="1" applyAlignment="1">
      <alignment horizontal="center" vertical="center" wrapText="1"/>
    </xf>
    <xf numFmtId="0" fontId="20" fillId="0" borderId="52" xfId="0" applyFont="1" applyBorder="1" applyAlignment="1">
      <alignment vertical="center" wrapText="1"/>
    </xf>
    <xf numFmtId="0" fontId="20" fillId="0" borderId="53" xfId="0" applyFont="1" applyBorder="1" applyAlignment="1">
      <alignment vertical="center" wrapText="1"/>
    </xf>
    <xf numFmtId="0" fontId="20" fillId="0" borderId="54" xfId="0" applyFont="1" applyBorder="1" applyAlignment="1">
      <alignment vertical="center" wrapText="1"/>
    </xf>
    <xf numFmtId="0" fontId="36" fillId="0" borderId="52" xfId="0" applyFont="1" applyBorder="1" applyAlignment="1">
      <alignment horizontal="center" vertical="center" wrapText="1"/>
    </xf>
    <xf numFmtId="0" fontId="36" fillId="0" borderId="48" xfId="0" applyFont="1" applyBorder="1" applyAlignment="1">
      <alignment horizontal="center" vertical="center" wrapText="1"/>
    </xf>
    <xf numFmtId="0" fontId="36" fillId="7" borderId="52" xfId="0" applyFont="1" applyFill="1" applyBorder="1" applyAlignment="1">
      <alignment horizontal="center" vertical="center" wrapText="1"/>
    </xf>
    <xf numFmtId="0" fontId="36" fillId="7" borderId="48" xfId="0" applyFont="1" applyFill="1" applyBorder="1" applyAlignment="1">
      <alignment horizontal="center" vertical="center" wrapText="1"/>
    </xf>
    <xf numFmtId="0" fontId="36" fillId="7" borderId="53" xfId="0" applyFont="1" applyFill="1" applyBorder="1" applyAlignment="1">
      <alignment horizontal="center" vertical="center" wrapText="1"/>
    </xf>
    <xf numFmtId="0" fontId="36" fillId="7" borderId="49" xfId="0" applyFont="1" applyFill="1" applyBorder="1" applyAlignment="1">
      <alignment horizontal="center" vertical="center" wrapText="1"/>
    </xf>
    <xf numFmtId="0" fontId="36" fillId="7" borderId="54" xfId="0" applyFont="1" applyFill="1" applyBorder="1" applyAlignment="1">
      <alignment horizontal="center" vertical="center" wrapText="1"/>
    </xf>
    <xf numFmtId="0" fontId="36" fillId="7" borderId="50" xfId="0" applyFont="1" applyFill="1" applyBorder="1" applyAlignment="1">
      <alignment horizontal="center" vertical="center" wrapText="1"/>
    </xf>
    <xf numFmtId="0" fontId="36" fillId="0" borderId="54" xfId="0" applyFont="1" applyBorder="1" applyAlignment="1">
      <alignment horizontal="center" vertical="center" wrapText="1"/>
    </xf>
    <xf numFmtId="0" fontId="36" fillId="0" borderId="50" xfId="0" applyFont="1" applyBorder="1" applyAlignment="1">
      <alignment horizontal="center" vertical="center" wrapText="1"/>
    </xf>
    <xf numFmtId="0" fontId="24" fillId="0" borderId="0" xfId="0" applyFont="1" applyBorder="1" applyAlignment="1">
      <alignment horizontal="left" vertical="center"/>
    </xf>
    <xf numFmtId="0" fontId="26" fillId="7" borderId="52" xfId="0" applyFont="1" applyFill="1" applyBorder="1" applyAlignment="1">
      <alignment horizontal="center" vertical="center" wrapText="1"/>
    </xf>
    <xf numFmtId="0" fontId="26" fillId="7" borderId="48" xfId="0" applyFont="1" applyFill="1" applyBorder="1" applyAlignment="1">
      <alignment horizontal="center" vertical="center" wrapText="1"/>
    </xf>
    <xf numFmtId="0" fontId="26" fillId="7" borderId="53" xfId="0" applyFont="1" applyFill="1" applyBorder="1" applyAlignment="1">
      <alignment horizontal="center" vertical="center" wrapText="1"/>
    </xf>
    <xf numFmtId="0" fontId="26" fillId="7" borderId="49" xfId="0" applyFont="1" applyFill="1" applyBorder="1" applyAlignment="1">
      <alignment horizontal="center" vertical="center" wrapText="1"/>
    </xf>
    <xf numFmtId="0" fontId="0" fillId="7" borderId="54" xfId="0" applyFont="1" applyFill="1" applyBorder="1" applyAlignment="1">
      <alignment vertical="top" wrapText="1"/>
    </xf>
    <xf numFmtId="0" fontId="0" fillId="7" borderId="50" xfId="0" applyFont="1" applyFill="1" applyBorder="1" applyAlignment="1">
      <alignment vertical="top" wrapText="1"/>
    </xf>
    <xf numFmtId="0" fontId="25" fillId="0" borderId="52" xfId="0" applyFont="1" applyBorder="1" applyAlignment="1">
      <alignment vertical="center" wrapText="1"/>
    </xf>
    <xf numFmtId="0" fontId="25" fillId="0" borderId="53" xfId="0" applyFont="1" applyBorder="1" applyAlignment="1">
      <alignment vertical="center" wrapText="1"/>
    </xf>
    <xf numFmtId="0" fontId="25" fillId="0" borderId="54" xfId="0" applyFont="1" applyBorder="1" applyAlignment="1">
      <alignment vertical="center" wrapText="1"/>
    </xf>
    <xf numFmtId="0" fontId="27" fillId="0" borderId="45" xfId="0" applyFont="1" applyBorder="1" applyAlignment="1">
      <alignment horizontal="center" vertical="center" wrapText="1"/>
    </xf>
    <xf numFmtId="0" fontId="27" fillId="0" borderId="46" xfId="0" applyFont="1" applyBorder="1" applyAlignment="1">
      <alignment horizontal="center" vertical="center" wrapText="1"/>
    </xf>
    <xf numFmtId="0" fontId="27" fillId="0" borderId="47" xfId="0" applyFont="1" applyBorder="1" applyAlignment="1">
      <alignment horizontal="center" vertical="center" wrapText="1"/>
    </xf>
    <xf numFmtId="0" fontId="27" fillId="0" borderId="48" xfId="0" applyFont="1" applyBorder="1" applyAlignment="1">
      <alignment horizontal="center" vertical="center" wrapText="1"/>
    </xf>
    <xf numFmtId="0" fontId="27" fillId="0" borderId="49" xfId="0" applyFont="1" applyBorder="1" applyAlignment="1">
      <alignment horizontal="center" vertical="center" wrapText="1"/>
    </xf>
    <xf numFmtId="0" fontId="27" fillId="0" borderId="50" xfId="0" applyFont="1" applyBorder="1" applyAlignment="1">
      <alignment horizontal="center" vertical="center" wrapText="1"/>
    </xf>
    <xf numFmtId="0" fontId="27" fillId="7" borderId="52" xfId="0" applyFont="1" applyFill="1" applyBorder="1" applyAlignment="1">
      <alignment horizontal="center" vertical="center" wrapText="1"/>
    </xf>
    <xf numFmtId="0" fontId="27" fillId="7" borderId="48" xfId="0" applyFont="1" applyFill="1" applyBorder="1" applyAlignment="1">
      <alignment horizontal="center" vertical="center" wrapText="1"/>
    </xf>
    <xf numFmtId="0" fontId="27" fillId="7" borderId="53" xfId="0" applyFont="1" applyFill="1" applyBorder="1" applyAlignment="1">
      <alignment horizontal="center" vertical="center" wrapText="1"/>
    </xf>
    <xf numFmtId="0" fontId="27" fillId="7" borderId="49" xfId="0" applyFont="1" applyFill="1" applyBorder="1" applyAlignment="1">
      <alignment horizontal="center" vertical="center" wrapText="1"/>
    </xf>
    <xf numFmtId="0" fontId="27" fillId="7" borderId="54" xfId="0" applyFont="1" applyFill="1" applyBorder="1" applyAlignment="1">
      <alignment horizontal="center" vertical="center" wrapText="1"/>
    </xf>
    <xf numFmtId="0" fontId="27" fillId="7" borderId="50" xfId="0" applyFont="1" applyFill="1" applyBorder="1" applyAlignment="1">
      <alignment horizontal="center" vertical="center" wrapText="1"/>
    </xf>
    <xf numFmtId="0" fontId="26" fillId="7" borderId="45" xfId="0" applyFont="1" applyFill="1" applyBorder="1" applyAlignment="1">
      <alignment horizontal="center" vertical="center" wrapText="1"/>
    </xf>
    <xf numFmtId="0" fontId="26" fillId="7" borderId="46" xfId="0" applyFont="1" applyFill="1" applyBorder="1" applyAlignment="1">
      <alignment horizontal="center" vertical="center" wrapText="1"/>
    </xf>
    <xf numFmtId="0" fontId="26" fillId="7" borderId="54" xfId="0" applyFont="1" applyFill="1" applyBorder="1" applyAlignment="1">
      <alignment horizontal="center" vertical="center" wrapText="1"/>
    </xf>
    <xf numFmtId="0" fontId="26" fillId="7" borderId="50" xfId="0" applyFont="1" applyFill="1" applyBorder="1" applyAlignment="1">
      <alignment horizontal="center" vertical="center" wrapText="1"/>
    </xf>
    <xf numFmtId="0" fontId="25" fillId="7" borderId="52" xfId="0" applyFont="1" applyFill="1" applyBorder="1" applyAlignment="1">
      <alignment vertical="center" wrapText="1"/>
    </xf>
    <xf numFmtId="0" fontId="25" fillId="7" borderId="51" xfId="0" applyFont="1" applyFill="1" applyBorder="1" applyAlignment="1">
      <alignment vertical="center" wrapText="1"/>
    </xf>
    <xf numFmtId="0" fontId="25" fillId="7" borderId="48" xfId="0" applyFont="1" applyFill="1" applyBorder="1" applyAlignment="1">
      <alignment vertical="center" wrapText="1"/>
    </xf>
    <xf numFmtId="0" fontId="26" fillId="7" borderId="0" xfId="0" applyFont="1" applyFill="1" applyBorder="1" applyAlignment="1">
      <alignment horizontal="center" vertical="center" wrapText="1"/>
    </xf>
    <xf numFmtId="0" fontId="27" fillId="7" borderId="55" xfId="0" applyFont="1" applyFill="1" applyBorder="1" applyAlignment="1">
      <alignment horizontal="center" vertical="center" wrapText="1"/>
    </xf>
    <xf numFmtId="0" fontId="26" fillId="0" borderId="45" xfId="0" applyFont="1" applyBorder="1" applyAlignment="1">
      <alignment horizontal="center" vertical="center" wrapText="1"/>
    </xf>
    <xf numFmtId="0" fontId="26" fillId="0" borderId="46" xfId="0" applyFont="1" applyBorder="1" applyAlignment="1">
      <alignment horizontal="center" vertical="center" wrapText="1"/>
    </xf>
    <xf numFmtId="0" fontId="26" fillId="0" borderId="47" xfId="0" applyFont="1" applyBorder="1" applyAlignment="1">
      <alignment horizontal="center" vertical="center" wrapText="1"/>
    </xf>
    <xf numFmtId="0" fontId="26" fillId="0" borderId="48" xfId="0" applyFont="1" applyBorder="1" applyAlignment="1">
      <alignment horizontal="center" vertical="center" wrapText="1"/>
    </xf>
    <xf numFmtId="0" fontId="26" fillId="0" borderId="49" xfId="0" applyFont="1" applyBorder="1" applyAlignment="1">
      <alignment horizontal="center" vertical="center" wrapText="1"/>
    </xf>
    <xf numFmtId="0" fontId="26" fillId="0" borderId="50" xfId="0" applyFont="1" applyBorder="1" applyAlignment="1">
      <alignment horizontal="center" vertical="center" wrapText="1"/>
    </xf>
    <xf numFmtId="0" fontId="25" fillId="0" borderId="45" xfId="0" applyFont="1" applyBorder="1" applyAlignment="1">
      <alignment vertical="center" wrapText="1"/>
    </xf>
    <xf numFmtId="0" fontId="25" fillId="0" borderId="46" xfId="0" applyFont="1" applyBorder="1" applyAlignment="1">
      <alignment vertical="center" wrapText="1"/>
    </xf>
    <xf numFmtId="0" fontId="25" fillId="0" borderId="47" xfId="0" applyFont="1" applyBorder="1" applyAlignment="1">
      <alignment vertical="center" wrapText="1"/>
    </xf>
    <xf numFmtId="0" fontId="19" fillId="7" borderId="53" xfId="0" applyFont="1" applyFill="1" applyBorder="1" applyAlignment="1">
      <alignment horizontal="center" vertical="center" wrapText="1"/>
    </xf>
    <xf numFmtId="0" fontId="19" fillId="7" borderId="49" xfId="0" applyFont="1" applyFill="1" applyBorder="1" applyAlignment="1">
      <alignment horizontal="center" vertical="center" wrapText="1"/>
    </xf>
    <xf numFmtId="0" fontId="0" fillId="0" borderId="0" xfId="0" applyAlignment="1">
      <alignment horizontal="center"/>
    </xf>
    <xf numFmtId="0" fontId="0" fillId="7" borderId="54" xfId="0" applyFill="1" applyBorder="1" applyAlignment="1">
      <alignment vertical="top" wrapText="1"/>
    </xf>
    <xf numFmtId="0" fontId="0" fillId="7" borderId="50" xfId="0" applyFill="1" applyBorder="1" applyAlignment="1">
      <alignment vertical="top" wrapText="1"/>
    </xf>
    <xf numFmtId="0" fontId="19" fillId="0" borderId="52" xfId="0" applyFont="1" applyBorder="1" applyAlignment="1">
      <alignment vertical="center" wrapText="1"/>
    </xf>
    <xf numFmtId="0" fontId="19" fillId="0" borderId="48" xfId="0" applyFont="1" applyBorder="1" applyAlignment="1">
      <alignment vertical="center" wrapText="1"/>
    </xf>
    <xf numFmtId="0" fontId="36" fillId="0" borderId="53" xfId="0" applyFont="1" applyBorder="1" applyAlignment="1">
      <alignment horizontal="center" vertical="center" wrapText="1"/>
    </xf>
    <xf numFmtId="0" fontId="36" fillId="0" borderId="49" xfId="0" applyFont="1" applyBorder="1" applyAlignment="1">
      <alignment horizontal="center" vertical="center" wrapText="1"/>
    </xf>
    <xf numFmtId="0" fontId="0" fillId="0" borderId="54" xfId="0" applyBorder="1" applyAlignment="1">
      <alignment vertical="top" wrapText="1"/>
    </xf>
    <xf numFmtId="0" fontId="0" fillId="0" borderId="50" xfId="0" applyBorder="1" applyAlignment="1">
      <alignment vertical="top" wrapText="1"/>
    </xf>
    <xf numFmtId="0" fontId="20" fillId="7" borderId="52" xfId="0" applyFont="1" applyFill="1" applyBorder="1" applyAlignment="1">
      <alignment vertical="center" wrapText="1"/>
    </xf>
    <xf numFmtId="0" fontId="20" fillId="7" borderId="51" xfId="0" applyFont="1" applyFill="1" applyBorder="1" applyAlignment="1">
      <alignment vertical="center" wrapText="1"/>
    </xf>
    <xf numFmtId="0" fontId="20" fillId="7" borderId="48" xfId="0" applyFont="1" applyFill="1" applyBorder="1" applyAlignment="1">
      <alignment vertical="center" wrapText="1"/>
    </xf>
    <xf numFmtId="0" fontId="19" fillId="7" borderId="0" xfId="0" applyFont="1" applyFill="1" applyBorder="1" applyAlignment="1">
      <alignment horizontal="center" vertical="center" wrapText="1"/>
    </xf>
    <xf numFmtId="0" fontId="36" fillId="7" borderId="55" xfId="0" applyFont="1" applyFill="1" applyBorder="1" applyAlignment="1">
      <alignment horizontal="center" vertical="center" wrapText="1"/>
    </xf>
    <xf numFmtId="0" fontId="19" fillId="0" borderId="54" xfId="0" applyFont="1" applyBorder="1" applyAlignment="1">
      <alignment horizontal="center" vertical="center" wrapText="1"/>
    </xf>
    <xf numFmtId="0" fontId="19" fillId="0" borderId="50" xfId="0" applyFont="1" applyBorder="1" applyAlignment="1">
      <alignment horizontal="center" vertical="center" wrapText="1"/>
    </xf>
    <xf numFmtId="0" fontId="19" fillId="8" borderId="52" xfId="0" applyFont="1" applyFill="1" applyBorder="1" applyAlignment="1">
      <alignment horizontal="center" vertical="center" wrapText="1"/>
    </xf>
    <xf numFmtId="0" fontId="19" fillId="8" borderId="48" xfId="0" applyFont="1" applyFill="1" applyBorder="1" applyAlignment="1">
      <alignment horizontal="center" vertical="center" wrapText="1"/>
    </xf>
    <xf numFmtId="0" fontId="19" fillId="8" borderId="53" xfId="0" applyFont="1" applyFill="1" applyBorder="1" applyAlignment="1">
      <alignment horizontal="center" vertical="center" wrapText="1"/>
    </xf>
    <xf numFmtId="0" fontId="19" fillId="8" borderId="49" xfId="0" applyFont="1" applyFill="1" applyBorder="1" applyAlignment="1">
      <alignment horizontal="center" vertical="center" wrapText="1"/>
    </xf>
    <xf numFmtId="0" fontId="0" fillId="8" borderId="54" xfId="0" applyFill="1" applyBorder="1" applyAlignment="1">
      <alignment vertical="top" wrapText="1"/>
    </xf>
    <xf numFmtId="0" fontId="0" fillId="8" borderId="50" xfId="0" applyFill="1" applyBorder="1" applyAlignment="1">
      <alignment vertical="top" wrapText="1"/>
    </xf>
    <xf numFmtId="0" fontId="36" fillId="0" borderId="51" xfId="0" applyFont="1" applyBorder="1" applyAlignment="1">
      <alignment horizontal="center" vertical="center" wrapText="1"/>
    </xf>
    <xf numFmtId="0" fontId="19" fillId="0" borderId="52" xfId="0" applyFont="1" applyBorder="1" applyAlignment="1">
      <alignment horizontal="center" vertical="center" wrapText="1"/>
    </xf>
    <xf numFmtId="0" fontId="19" fillId="0" borderId="48" xfId="0" applyFont="1" applyBorder="1" applyAlignment="1">
      <alignment horizontal="center" vertical="center" wrapText="1"/>
    </xf>
    <xf numFmtId="0" fontId="36" fillId="0" borderId="46" xfId="0" applyFont="1" applyBorder="1" applyAlignment="1">
      <alignment horizontal="center" vertical="center" wrapText="1"/>
    </xf>
    <xf numFmtId="0" fontId="36" fillId="0" borderId="47" xfId="0" applyFont="1" applyBorder="1" applyAlignment="1">
      <alignment horizontal="center" vertical="center" wrapText="1"/>
    </xf>
    <xf numFmtId="0" fontId="37" fillId="0" borderId="52" xfId="0" applyFont="1" applyBorder="1" applyAlignment="1">
      <alignment vertical="center" wrapText="1"/>
    </xf>
    <xf numFmtId="0" fontId="37" fillId="0" borderId="53" xfId="0" applyFont="1" applyBorder="1" applyAlignment="1">
      <alignment vertical="center" wrapText="1"/>
    </xf>
    <xf numFmtId="0" fontId="37" fillId="0" borderId="54" xfId="0" applyFont="1" applyBorder="1" applyAlignment="1">
      <alignment vertical="center" wrapText="1"/>
    </xf>
    <xf numFmtId="0" fontId="19" fillId="0" borderId="54" xfId="0" applyFont="1" applyBorder="1" applyAlignment="1">
      <alignment vertical="center" wrapText="1"/>
    </xf>
    <xf numFmtId="0" fontId="19" fillId="0" borderId="50" xfId="0" applyFont="1" applyBorder="1" applyAlignment="1">
      <alignment vertical="center" wrapText="1"/>
    </xf>
    <xf numFmtId="0" fontId="20" fillId="0" borderId="51" xfId="0" applyFont="1" applyBorder="1" applyAlignment="1">
      <alignment vertical="center" wrapText="1"/>
    </xf>
    <xf numFmtId="0" fontId="20" fillId="0" borderId="0" xfId="0" applyFont="1" applyBorder="1" applyAlignment="1">
      <alignment vertical="center" wrapText="1"/>
    </xf>
    <xf numFmtId="0" fontId="19" fillId="0" borderId="49" xfId="0" applyFont="1" applyBorder="1" applyAlignment="1">
      <alignment horizontal="center" vertical="center" wrapText="1"/>
    </xf>
    <xf numFmtId="0" fontId="20" fillId="0" borderId="45" xfId="0" applyFont="1" applyBorder="1" applyAlignment="1">
      <alignment vertical="center" wrapText="1"/>
    </xf>
    <xf numFmtId="0" fontId="20" fillId="0" borderId="46" xfId="0" applyFont="1" applyBorder="1" applyAlignment="1">
      <alignment vertical="center" wrapText="1"/>
    </xf>
    <xf numFmtId="0" fontId="20" fillId="0" borderId="47" xfId="0" applyFont="1" applyBorder="1" applyAlignment="1">
      <alignment vertical="center" wrapText="1"/>
    </xf>
    <xf numFmtId="0" fontId="26" fillId="0" borderId="54" xfId="0" applyFont="1" applyBorder="1" applyAlignment="1">
      <alignment vertical="center" wrapText="1"/>
    </xf>
    <xf numFmtId="0" fontId="26" fillId="0" borderId="50" xfId="0" applyFont="1" applyBorder="1" applyAlignment="1">
      <alignment vertical="center" wrapText="1"/>
    </xf>
    <xf numFmtId="0" fontId="27" fillId="0" borderId="52" xfId="0" applyFont="1" applyBorder="1" applyAlignment="1">
      <alignment horizontal="center" vertical="center" wrapText="1"/>
    </xf>
    <xf numFmtId="0" fontId="27" fillId="0" borderId="54" xfId="0" applyFont="1" applyBorder="1" applyAlignment="1">
      <alignment horizontal="center" vertical="center" wrapText="1"/>
    </xf>
    <xf numFmtId="0" fontId="26" fillId="7" borderId="51" xfId="0" applyFont="1" applyFill="1" applyBorder="1" applyAlignment="1">
      <alignment horizontal="center" vertical="center" wrapText="1"/>
    </xf>
    <xf numFmtId="0" fontId="26" fillId="0" borderId="45" xfId="0" applyFont="1" applyBorder="1" applyAlignment="1">
      <alignment vertical="center" wrapText="1"/>
    </xf>
    <xf numFmtId="0" fontId="26" fillId="0" borderId="46" xfId="0" applyFont="1" applyBorder="1" applyAlignment="1">
      <alignment vertical="center" wrapText="1"/>
    </xf>
    <xf numFmtId="0" fontId="26" fillId="0" borderId="47" xfId="0" applyFont="1" applyBorder="1" applyAlignment="1">
      <alignment vertical="center" wrapText="1"/>
    </xf>
    <xf numFmtId="0" fontId="26" fillId="0" borderId="52" xfId="0" applyFont="1" applyBorder="1" applyAlignment="1">
      <alignment horizontal="center" vertical="center" wrapText="1"/>
    </xf>
    <xf numFmtId="0" fontId="25" fillId="4" borderId="52" xfId="0" applyFont="1" applyFill="1" applyBorder="1" applyAlignment="1">
      <alignment vertical="center" wrapText="1"/>
    </xf>
    <xf numFmtId="0" fontId="25" fillId="4" borderId="53" xfId="0" applyFont="1" applyFill="1" applyBorder="1" applyAlignment="1">
      <alignment vertical="center" wrapText="1"/>
    </xf>
    <xf numFmtId="0" fontId="26" fillId="0" borderId="52" xfId="0" applyFont="1" applyBorder="1" applyAlignment="1">
      <alignment vertical="center" wrapText="1"/>
    </xf>
    <xf numFmtId="0" fontId="26" fillId="0" borderId="48" xfId="0" applyFont="1" applyBorder="1" applyAlignment="1">
      <alignment vertical="center" wrapText="1"/>
    </xf>
    <xf numFmtId="0" fontId="26" fillId="0" borderId="54" xfId="0" applyFont="1" applyBorder="1" applyAlignment="1">
      <alignment horizontal="center" vertical="center" wrapText="1"/>
    </xf>
    <xf numFmtId="0" fontId="25" fillId="0" borderId="51" xfId="0" applyFont="1" applyBorder="1" applyAlignment="1">
      <alignment vertical="center" wrapText="1"/>
    </xf>
    <xf numFmtId="0" fontId="25" fillId="0" borderId="0" xfId="0" applyFont="1" applyBorder="1" applyAlignment="1">
      <alignment vertical="center" wrapText="1"/>
    </xf>
    <xf numFmtId="0" fontId="26" fillId="7" borderId="56" xfId="0" applyFont="1" applyFill="1" applyBorder="1" applyAlignment="1">
      <alignment horizontal="center" vertical="center" wrapText="1"/>
    </xf>
    <xf numFmtId="0" fontId="26" fillId="7" borderId="61" xfId="0" applyFont="1" applyFill="1" applyBorder="1" applyAlignment="1">
      <alignment horizontal="center" vertical="center" wrapText="1"/>
    </xf>
    <xf numFmtId="0" fontId="26" fillId="7" borderId="44" xfId="0" applyFont="1" applyFill="1" applyBorder="1" applyAlignment="1">
      <alignment horizontal="center" vertical="center" wrapText="1"/>
    </xf>
    <xf numFmtId="0" fontId="25" fillId="0" borderId="46" xfId="0" applyFont="1" applyBorder="1" applyAlignment="1">
      <alignment horizontal="center" vertical="center" wrapText="1"/>
    </xf>
    <xf numFmtId="0" fontId="27" fillId="7" borderId="60" xfId="0" applyFont="1" applyFill="1" applyBorder="1" applyAlignment="1">
      <alignment horizontal="center" vertical="center" wrapText="1"/>
    </xf>
    <xf numFmtId="0" fontId="27" fillId="0" borderId="51" xfId="0" applyFont="1" applyBorder="1" applyAlignment="1">
      <alignment horizontal="center" vertical="center" wrapText="1"/>
    </xf>
    <xf numFmtId="0" fontId="54" fillId="0" borderId="52" xfId="0" applyFont="1" applyBorder="1" applyAlignment="1">
      <alignment horizontal="center" vertical="center" wrapText="1"/>
    </xf>
    <xf numFmtId="0" fontId="54" fillId="0" borderId="48" xfId="0" applyFont="1" applyBorder="1" applyAlignment="1">
      <alignment horizontal="center" vertical="center" wrapText="1"/>
    </xf>
    <xf numFmtId="0" fontId="36" fillId="7" borderId="56" xfId="0" applyFont="1" applyFill="1" applyBorder="1" applyAlignment="1">
      <alignment horizontal="center" vertical="center" wrapText="1"/>
    </xf>
    <xf numFmtId="0" fontId="36" fillId="7" borderId="44" xfId="0" applyFont="1" applyFill="1" applyBorder="1" applyAlignment="1">
      <alignment horizontal="center" vertical="center" wrapText="1"/>
    </xf>
    <xf numFmtId="0" fontId="20" fillId="0" borderId="48" xfId="0" applyFont="1" applyBorder="1" applyAlignment="1">
      <alignment vertical="center" wrapText="1"/>
    </xf>
    <xf numFmtId="0" fontId="20" fillId="0" borderId="49" xfId="0" applyFont="1" applyBorder="1" applyAlignment="1">
      <alignment vertical="center" wrapText="1"/>
    </xf>
    <xf numFmtId="0" fontId="19" fillId="7" borderId="56" xfId="0" applyFont="1" applyFill="1" applyBorder="1" applyAlignment="1">
      <alignment horizontal="center" vertical="center" wrapText="1"/>
    </xf>
    <xf numFmtId="0" fontId="19" fillId="7" borderId="61" xfId="0" applyFont="1" applyFill="1" applyBorder="1" applyAlignment="1">
      <alignment horizontal="center" vertical="center" wrapText="1"/>
    </xf>
    <xf numFmtId="0" fontId="19" fillId="7" borderId="44" xfId="0" applyFont="1" applyFill="1" applyBorder="1" applyAlignment="1">
      <alignment horizontal="center" vertical="center" wrapText="1"/>
    </xf>
    <xf numFmtId="0" fontId="5" fillId="3" borderId="9" xfId="0" applyFont="1" applyFill="1" applyBorder="1" applyAlignment="1">
      <alignment horizontal="center"/>
    </xf>
    <xf numFmtId="0" fontId="5" fillId="3" borderId="10" xfId="0" applyFont="1" applyFill="1" applyBorder="1" applyAlignment="1">
      <alignment horizontal="center"/>
    </xf>
    <xf numFmtId="0" fontId="5" fillId="3" borderId="66" xfId="0" applyFont="1" applyFill="1" applyBorder="1" applyAlignment="1">
      <alignment horizont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30480</xdr:colOff>
          <xdr:row>0</xdr:row>
          <xdr:rowOff>45720</xdr:rowOff>
        </xdr:from>
        <xdr:to>
          <xdr:col>1</xdr:col>
          <xdr:colOff>708660</xdr:colOff>
          <xdr:row>2</xdr:row>
          <xdr:rowOff>114300</xdr:rowOff>
        </xdr:to>
        <xdr:sp macro="" textlink="">
          <xdr:nvSpPr>
            <xdr:cNvPr id="4099" name="Object 3" hidden="1">
              <a:extLst>
                <a:ext uri="{63B3BB69-23CF-44E3-9099-C40C66FF867C}">
                  <a14:compatExt spid="_x0000_s409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1</xdr:col>
      <xdr:colOff>31750</xdr:colOff>
      <xdr:row>0</xdr:row>
      <xdr:rowOff>50800</xdr:rowOff>
    </xdr:from>
    <xdr:to>
      <xdr:col>1</xdr:col>
      <xdr:colOff>1555750</xdr:colOff>
      <xdr:row>2</xdr:row>
      <xdr:rowOff>125871</xdr:rowOff>
    </xdr:to>
    <xdr:pic>
      <xdr:nvPicPr>
        <xdr:cNvPr id="3" name="Image 2"/>
        <xdr:cNvPicPr/>
      </xdr:nvPicPr>
      <xdr:blipFill>
        <a:blip xmlns:r="http://schemas.openxmlformats.org/officeDocument/2006/relationships" r:embed="rId1"/>
        <a:stretch>
          <a:fillRect/>
        </a:stretch>
      </xdr:blipFill>
      <xdr:spPr>
        <a:xfrm>
          <a:off x="328083" y="50800"/>
          <a:ext cx="1524000" cy="4419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1</xdr:row>
      <xdr:rowOff>69850</xdr:rowOff>
    </xdr:from>
    <xdr:to>
      <xdr:col>2</xdr:col>
      <xdr:colOff>104775</xdr:colOff>
      <xdr:row>2</xdr:row>
      <xdr:rowOff>162560</xdr:rowOff>
    </xdr:to>
    <xdr:pic>
      <xdr:nvPicPr>
        <xdr:cNvPr id="3" name="Image 2"/>
        <xdr:cNvPicPr/>
      </xdr:nvPicPr>
      <xdr:blipFill>
        <a:blip xmlns:r="http://schemas.openxmlformats.org/officeDocument/2006/relationships" r:embed="rId1"/>
        <a:stretch>
          <a:fillRect/>
        </a:stretch>
      </xdr:blipFill>
      <xdr:spPr>
        <a:xfrm>
          <a:off x="66675" y="269875"/>
          <a:ext cx="1466850" cy="4546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4</xdr:row>
      <xdr:rowOff>0</xdr:rowOff>
    </xdr:from>
    <xdr:to>
      <xdr:col>1</xdr:col>
      <xdr:colOff>1524132</xdr:colOff>
      <xdr:row>6</xdr:row>
      <xdr:rowOff>76747</xdr:rowOff>
    </xdr:to>
    <xdr:pic>
      <xdr:nvPicPr>
        <xdr:cNvPr id="2" name="Image 1"/>
        <xdr:cNvPicPr>
          <a:picLocks noChangeAspect="1"/>
        </xdr:cNvPicPr>
      </xdr:nvPicPr>
      <xdr:blipFill>
        <a:blip xmlns:r="http://schemas.openxmlformats.org/officeDocument/2006/relationships" r:embed="rId1"/>
        <a:stretch>
          <a:fillRect/>
        </a:stretch>
      </xdr:blipFill>
      <xdr:spPr>
        <a:xfrm>
          <a:off x="209550" y="1200150"/>
          <a:ext cx="1524132" cy="45774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228600</xdr:colOff>
      <xdr:row>3</xdr:row>
      <xdr:rowOff>107950</xdr:rowOff>
    </xdr:from>
    <xdr:to>
      <xdr:col>2</xdr:col>
      <xdr:colOff>632011</xdr:colOff>
      <xdr:row>5</xdr:row>
      <xdr:rowOff>176381</xdr:rowOff>
    </xdr:to>
    <xdr:pic>
      <xdr:nvPicPr>
        <xdr:cNvPr id="3" name="Image 2"/>
        <xdr:cNvPicPr/>
      </xdr:nvPicPr>
      <xdr:blipFill>
        <a:blip xmlns:r="http://schemas.openxmlformats.org/officeDocument/2006/relationships" r:embed="rId1"/>
        <a:stretch>
          <a:fillRect/>
        </a:stretch>
      </xdr:blipFill>
      <xdr:spPr>
        <a:xfrm>
          <a:off x="549835" y="1086597"/>
          <a:ext cx="1524000" cy="4419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438150</xdr:colOff>
      <xdr:row>3</xdr:row>
      <xdr:rowOff>177800</xdr:rowOff>
    </xdr:from>
    <xdr:to>
      <xdr:col>3</xdr:col>
      <xdr:colOff>438282</xdr:colOff>
      <xdr:row>6</xdr:row>
      <xdr:rowOff>70397</xdr:rowOff>
    </xdr:to>
    <xdr:pic>
      <xdr:nvPicPr>
        <xdr:cNvPr id="2" name="Image 1"/>
        <xdr:cNvPicPr>
          <a:picLocks noChangeAspect="1"/>
        </xdr:cNvPicPr>
      </xdr:nvPicPr>
      <xdr:blipFill>
        <a:blip xmlns:r="http://schemas.openxmlformats.org/officeDocument/2006/relationships" r:embed="rId1"/>
        <a:stretch>
          <a:fillRect/>
        </a:stretch>
      </xdr:blipFill>
      <xdr:spPr>
        <a:xfrm>
          <a:off x="1200150" y="1149350"/>
          <a:ext cx="1524132" cy="44504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260350</xdr:colOff>
      <xdr:row>3</xdr:row>
      <xdr:rowOff>95250</xdr:rowOff>
    </xdr:from>
    <xdr:to>
      <xdr:col>1</xdr:col>
      <xdr:colOff>120650</xdr:colOff>
      <xdr:row>5</xdr:row>
      <xdr:rowOff>168910</xdr:rowOff>
    </xdr:to>
    <xdr:pic>
      <xdr:nvPicPr>
        <xdr:cNvPr id="3" name="Image 2"/>
        <xdr:cNvPicPr/>
      </xdr:nvPicPr>
      <xdr:blipFill>
        <a:blip xmlns:r="http://schemas.openxmlformats.org/officeDocument/2006/relationships" r:embed="rId1"/>
        <a:stretch>
          <a:fillRect/>
        </a:stretch>
      </xdr:blipFill>
      <xdr:spPr>
        <a:xfrm>
          <a:off x="260350" y="1054100"/>
          <a:ext cx="1524000" cy="44196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95250</xdr:colOff>
      <xdr:row>3</xdr:row>
      <xdr:rowOff>69850</xdr:rowOff>
    </xdr:from>
    <xdr:to>
      <xdr:col>2</xdr:col>
      <xdr:colOff>857382</xdr:colOff>
      <xdr:row>5</xdr:row>
      <xdr:rowOff>146597</xdr:rowOff>
    </xdr:to>
    <xdr:pic>
      <xdr:nvPicPr>
        <xdr:cNvPr id="2" name="Image 1"/>
        <xdr:cNvPicPr>
          <a:picLocks noChangeAspect="1"/>
        </xdr:cNvPicPr>
      </xdr:nvPicPr>
      <xdr:blipFill>
        <a:blip xmlns:r="http://schemas.openxmlformats.org/officeDocument/2006/relationships" r:embed="rId1"/>
        <a:stretch>
          <a:fillRect/>
        </a:stretch>
      </xdr:blipFill>
      <xdr:spPr>
        <a:xfrm>
          <a:off x="1619250" y="1022350"/>
          <a:ext cx="1524132" cy="445047"/>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171450</xdr:colOff>
      <xdr:row>3</xdr:row>
      <xdr:rowOff>107950</xdr:rowOff>
    </xdr:from>
    <xdr:to>
      <xdr:col>1</xdr:col>
      <xdr:colOff>933450</xdr:colOff>
      <xdr:row>5</xdr:row>
      <xdr:rowOff>181610</xdr:rowOff>
    </xdr:to>
    <xdr:pic>
      <xdr:nvPicPr>
        <xdr:cNvPr id="3" name="Image 2"/>
        <xdr:cNvPicPr/>
      </xdr:nvPicPr>
      <xdr:blipFill>
        <a:blip xmlns:r="http://schemas.openxmlformats.org/officeDocument/2006/relationships" r:embed="rId1"/>
        <a:stretch>
          <a:fillRect/>
        </a:stretch>
      </xdr:blipFill>
      <xdr:spPr>
        <a:xfrm>
          <a:off x="171450" y="1276350"/>
          <a:ext cx="1524000" cy="441960"/>
        </a:xfrm>
        <a:prstGeom prst="rect">
          <a:avLst/>
        </a:prstGeom>
      </xdr:spPr>
    </xdr:pic>
    <xdr:clientData/>
  </xdr:twoCellAnchor>
</xdr:wsDr>
</file>

<file path=xl/theme/theme1.xml><?xml version="1.0" encoding="utf-8"?>
<a:theme xmlns:a="http://schemas.openxmlformats.org/drawingml/2006/main" name="Thème Office">
  <a:themeElements>
    <a:clrScheme name="Angles">
      <a:dk1>
        <a:srgbClr val="000000"/>
      </a:dk1>
      <a:lt1>
        <a:srgbClr val="FFFFFF"/>
      </a:lt1>
      <a:dk2>
        <a:srgbClr val="434342"/>
      </a:dk2>
      <a:lt2>
        <a:srgbClr val="CDD7D9"/>
      </a:lt2>
      <a:accent1>
        <a:srgbClr val="797B7E"/>
      </a:accent1>
      <a:accent2>
        <a:srgbClr val="F96A1B"/>
      </a:accent2>
      <a:accent3>
        <a:srgbClr val="08A1D9"/>
      </a:accent3>
      <a:accent4>
        <a:srgbClr val="7C984A"/>
      </a:accent4>
      <a:accent5>
        <a:srgbClr val="C2AD8D"/>
      </a:accent5>
      <a:accent6>
        <a:srgbClr val="506E94"/>
      </a:accent6>
      <a:hlink>
        <a:srgbClr val="5F5F5F"/>
      </a:hlink>
      <a:folHlink>
        <a:srgbClr val="969696"/>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png"/><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7"/>
  <sheetViews>
    <sheetView tabSelected="1" view="pageBreakPreview" zoomScale="80" zoomScaleNormal="100" zoomScaleSheetLayoutView="80" workbookViewId="0">
      <selection activeCell="C11" sqref="C11:R11"/>
    </sheetView>
  </sheetViews>
  <sheetFormatPr baseColWidth="10" defaultRowHeight="14.4" x14ac:dyDescent="0.3"/>
  <cols>
    <col min="1" max="1" width="16.44140625" customWidth="1"/>
    <col min="2" max="2" width="21.88671875" customWidth="1"/>
    <col min="3" max="3" width="15" customWidth="1"/>
    <col min="4" max="4" width="14.21875" customWidth="1"/>
    <col min="5" max="7" width="13.88671875" customWidth="1"/>
    <col min="8" max="9" width="16.21875" customWidth="1"/>
    <col min="10" max="10" width="21.33203125" customWidth="1"/>
    <col min="11" max="11" width="16.21875" customWidth="1"/>
    <col min="12" max="12" width="13.77734375" customWidth="1"/>
    <col min="13" max="13" width="16.33203125" customWidth="1"/>
    <col min="14" max="14" width="17.5546875" customWidth="1"/>
    <col min="15" max="15" width="18.33203125" customWidth="1"/>
    <col min="16" max="16" width="22.77734375" customWidth="1"/>
    <col min="17" max="17" width="27.5546875" customWidth="1"/>
    <col min="18" max="18" width="13.33203125" customWidth="1"/>
    <col min="19" max="19" width="7.33203125" customWidth="1"/>
    <col min="20" max="20" width="19.33203125" customWidth="1"/>
    <col min="21" max="21" width="22.21875" customWidth="1"/>
    <col min="22" max="22" width="12.6640625" customWidth="1"/>
  </cols>
  <sheetData>
    <row r="1" spans="1:22" ht="15" thickBot="1" x14ac:dyDescent="0.35"/>
    <row r="2" spans="1:22" ht="84.75" customHeight="1" x14ac:dyDescent="0.3">
      <c r="A2" s="400" t="s">
        <v>553</v>
      </c>
      <c r="B2" s="400"/>
      <c r="C2" s="400"/>
      <c r="D2" s="400"/>
      <c r="E2" s="400"/>
      <c r="F2" s="400"/>
      <c r="G2" s="400"/>
      <c r="H2" s="400"/>
      <c r="I2" s="400"/>
      <c r="J2" s="400"/>
      <c r="K2" s="400"/>
      <c r="L2" s="400"/>
      <c r="M2" s="400"/>
      <c r="N2" s="400"/>
      <c r="O2" s="400"/>
      <c r="P2" s="400"/>
      <c r="Q2" s="400"/>
      <c r="R2" s="400"/>
      <c r="S2" s="400"/>
      <c r="T2" s="400"/>
      <c r="U2" s="400"/>
      <c r="V2" s="332"/>
    </row>
    <row r="3" spans="1:22" ht="15" customHeight="1" x14ac:dyDescent="0.3">
      <c r="A3" s="401"/>
      <c r="B3" s="401"/>
      <c r="C3" s="401"/>
      <c r="D3" s="401"/>
      <c r="E3" s="401"/>
      <c r="F3" s="401"/>
      <c r="G3" s="401"/>
      <c r="H3" s="401"/>
      <c r="I3" s="401"/>
      <c r="J3" s="401"/>
      <c r="K3" s="401"/>
      <c r="L3" s="401"/>
      <c r="M3" s="401"/>
      <c r="N3" s="401"/>
      <c r="O3" s="401"/>
      <c r="P3" s="401"/>
      <c r="Q3" s="401"/>
      <c r="R3" s="401"/>
      <c r="S3" s="401"/>
      <c r="T3" s="401"/>
      <c r="U3" s="401"/>
      <c r="V3" s="330"/>
    </row>
    <row r="4" spans="1:22" ht="15" customHeight="1" thickBot="1" x14ac:dyDescent="0.35">
      <c r="A4" s="1"/>
      <c r="B4" s="1"/>
      <c r="C4" s="1"/>
      <c r="D4" s="1"/>
      <c r="E4" s="1"/>
      <c r="F4" s="1"/>
      <c r="G4" s="1"/>
      <c r="H4" s="1"/>
      <c r="I4" s="1"/>
      <c r="J4" s="1"/>
      <c r="K4" s="1"/>
      <c r="L4" s="1"/>
      <c r="M4" s="1"/>
      <c r="N4" s="1"/>
      <c r="O4" s="1"/>
      <c r="P4" s="1"/>
      <c r="Q4" s="1"/>
      <c r="R4" s="1"/>
      <c r="S4" s="1"/>
      <c r="T4" s="1"/>
      <c r="U4" s="1"/>
      <c r="V4" s="333"/>
    </row>
    <row r="5" spans="1:22" ht="14.4" hidden="1" customHeight="1" x14ac:dyDescent="0.3"/>
    <row r="6" spans="1:22" ht="15" thickBot="1" x14ac:dyDescent="0.35"/>
    <row r="7" spans="1:22" ht="18.600000000000001" thickBot="1" x14ac:dyDescent="0.4">
      <c r="B7" s="584" t="s">
        <v>585</v>
      </c>
      <c r="C7" s="585"/>
      <c r="D7" s="585"/>
      <c r="E7" s="585"/>
      <c r="F7" s="585"/>
      <c r="G7" s="585"/>
      <c r="H7" s="585"/>
      <c r="I7" s="585"/>
      <c r="J7" s="585"/>
      <c r="K7" s="585"/>
      <c r="L7" s="585"/>
      <c r="M7" s="585"/>
      <c r="N7" s="585"/>
      <c r="O7" s="585"/>
      <c r="P7" s="585"/>
      <c r="Q7" s="585"/>
      <c r="R7" s="586"/>
    </row>
    <row r="9" spans="1:22" ht="18" x14ac:dyDescent="0.35">
      <c r="A9" s="402" t="s">
        <v>17</v>
      </c>
      <c r="B9" s="402"/>
      <c r="C9" s="402"/>
      <c r="D9" s="402"/>
      <c r="E9" s="402"/>
      <c r="F9" s="402"/>
      <c r="G9" s="402"/>
      <c r="H9" s="402"/>
      <c r="I9" s="402"/>
      <c r="J9" s="402"/>
      <c r="K9" s="402"/>
      <c r="L9" s="402"/>
      <c r="M9" s="402"/>
      <c r="N9" s="402"/>
      <c r="O9" s="402"/>
      <c r="P9" s="402"/>
      <c r="Q9" s="402"/>
      <c r="R9" s="402"/>
      <c r="S9" s="402"/>
      <c r="T9" s="402"/>
      <c r="U9" s="402"/>
      <c r="V9" s="331"/>
    </row>
    <row r="10" spans="1:22" ht="8.25" customHeight="1" thickBot="1" x14ac:dyDescent="0.35"/>
    <row r="11" spans="1:22" ht="57" customHeight="1" thickBot="1" x14ac:dyDescent="0.35">
      <c r="A11" s="394" t="s">
        <v>559</v>
      </c>
      <c r="B11" s="396" t="s">
        <v>0</v>
      </c>
      <c r="C11" s="403" t="s">
        <v>3</v>
      </c>
      <c r="D11" s="404"/>
      <c r="E11" s="404"/>
      <c r="F11" s="404"/>
      <c r="G11" s="404"/>
      <c r="H11" s="404"/>
      <c r="I11" s="404"/>
      <c r="J11" s="404"/>
      <c r="K11" s="404"/>
      <c r="L11" s="404"/>
      <c r="M11" s="404"/>
      <c r="N11" s="404"/>
      <c r="O11" s="404"/>
      <c r="P11" s="404"/>
      <c r="Q11" s="404"/>
      <c r="R11" s="405"/>
      <c r="S11" s="407"/>
      <c r="T11" s="406" t="s">
        <v>572</v>
      </c>
      <c r="U11" s="405"/>
      <c r="V11" s="334"/>
    </row>
    <row r="12" spans="1:22" ht="108.45" customHeight="1" thickBot="1" x14ac:dyDescent="0.35">
      <c r="A12" s="395"/>
      <c r="B12" s="397"/>
      <c r="C12" s="339" t="s">
        <v>1</v>
      </c>
      <c r="D12" s="340" t="s">
        <v>2</v>
      </c>
      <c r="E12" s="340" t="s">
        <v>556</v>
      </c>
      <c r="F12" s="340" t="s">
        <v>569</v>
      </c>
      <c r="G12" s="340" t="s">
        <v>5</v>
      </c>
      <c r="H12" s="340" t="s">
        <v>564</v>
      </c>
      <c r="I12" s="340" t="s">
        <v>570</v>
      </c>
      <c r="J12" s="340" t="s">
        <v>566</v>
      </c>
      <c r="K12" s="340" t="s">
        <v>554</v>
      </c>
      <c r="L12" s="340" t="s">
        <v>557</v>
      </c>
      <c r="M12" s="340" t="s">
        <v>558</v>
      </c>
      <c r="N12" s="340" t="s">
        <v>562</v>
      </c>
      <c r="O12" s="340" t="s">
        <v>561</v>
      </c>
      <c r="P12" s="356" t="s">
        <v>579</v>
      </c>
      <c r="Q12" s="356" t="s">
        <v>571</v>
      </c>
      <c r="R12" s="356" t="s">
        <v>560</v>
      </c>
      <c r="S12" s="408"/>
      <c r="T12" s="356" t="s">
        <v>576</v>
      </c>
      <c r="U12" s="341" t="s">
        <v>563</v>
      </c>
      <c r="V12" s="335"/>
    </row>
    <row r="13" spans="1:22" x14ac:dyDescent="0.3">
      <c r="A13" s="398" t="s">
        <v>538</v>
      </c>
      <c r="B13" s="399"/>
      <c r="C13" s="357"/>
      <c r="D13" s="2"/>
      <c r="E13" s="2"/>
      <c r="F13" s="2"/>
      <c r="G13" s="2"/>
      <c r="H13" s="2"/>
      <c r="I13" s="360"/>
      <c r="J13" s="360"/>
      <c r="K13" s="360"/>
      <c r="L13" s="2"/>
      <c r="M13" s="2"/>
      <c r="N13" s="2"/>
      <c r="O13" s="2"/>
      <c r="P13" s="2"/>
      <c r="Q13" s="2"/>
      <c r="R13" s="342"/>
      <c r="S13" s="408"/>
      <c r="T13" s="2"/>
      <c r="U13" s="364"/>
      <c r="V13" s="3"/>
    </row>
    <row r="14" spans="1:22" x14ac:dyDescent="0.3">
      <c r="A14" s="320"/>
      <c r="B14" s="354" t="s">
        <v>6</v>
      </c>
      <c r="C14" s="351" t="s">
        <v>13</v>
      </c>
      <c r="D14" s="8"/>
      <c r="E14" s="7" t="s">
        <v>13</v>
      </c>
      <c r="F14" s="379" t="s">
        <v>13</v>
      </c>
      <c r="G14" s="379"/>
      <c r="H14" s="7" t="s">
        <v>13</v>
      </c>
      <c r="I14" s="361"/>
      <c r="J14" s="361"/>
      <c r="K14" s="361"/>
      <c r="L14" s="7" t="s">
        <v>13</v>
      </c>
      <c r="M14" s="7" t="s">
        <v>13</v>
      </c>
      <c r="N14" s="7" t="s">
        <v>13</v>
      </c>
      <c r="O14" s="7" t="s">
        <v>13</v>
      </c>
      <c r="P14" s="369"/>
      <c r="Q14" s="361" t="s">
        <v>13</v>
      </c>
      <c r="R14" s="343" t="s">
        <v>13</v>
      </c>
      <c r="S14" s="408"/>
      <c r="T14" s="7" t="s">
        <v>13</v>
      </c>
      <c r="U14" s="365" t="s">
        <v>13</v>
      </c>
      <c r="V14" s="336"/>
    </row>
    <row r="15" spans="1:22" x14ac:dyDescent="0.3">
      <c r="A15" s="4"/>
      <c r="B15" s="354" t="s">
        <v>7</v>
      </c>
      <c r="C15" s="351" t="s">
        <v>13</v>
      </c>
      <c r="D15" s="7"/>
      <c r="E15" s="379" t="s">
        <v>13</v>
      </c>
      <c r="F15" s="379" t="s">
        <v>13</v>
      </c>
      <c r="G15" s="379"/>
      <c r="H15" s="7" t="s">
        <v>13</v>
      </c>
      <c r="I15" s="361"/>
      <c r="J15" s="361"/>
      <c r="K15" s="361"/>
      <c r="L15" s="7" t="s">
        <v>13</v>
      </c>
      <c r="M15" s="7" t="s">
        <v>13</v>
      </c>
      <c r="N15" s="7" t="s">
        <v>13</v>
      </c>
      <c r="O15" s="7" t="s">
        <v>13</v>
      </c>
      <c r="P15" s="369"/>
      <c r="Q15" s="361" t="s">
        <v>13</v>
      </c>
      <c r="R15" s="343" t="s">
        <v>13</v>
      </c>
      <c r="S15" s="408"/>
      <c r="T15" s="7" t="s">
        <v>13</v>
      </c>
      <c r="U15" s="365" t="s">
        <v>13</v>
      </c>
      <c r="V15" s="336"/>
    </row>
    <row r="16" spans="1:22" ht="15" customHeight="1" x14ac:dyDescent="0.3">
      <c r="A16" s="4"/>
      <c r="B16" s="392" t="s">
        <v>8</v>
      </c>
      <c r="C16" s="351" t="s">
        <v>14</v>
      </c>
      <c r="D16" s="7" t="s">
        <v>13</v>
      </c>
      <c r="E16" s="7" t="s">
        <v>13</v>
      </c>
      <c r="F16" s="379" t="s">
        <v>13</v>
      </c>
      <c r="G16" s="379"/>
      <c r="H16" s="7" t="s">
        <v>13</v>
      </c>
      <c r="I16" s="361" t="s">
        <v>13</v>
      </c>
      <c r="J16" s="361"/>
      <c r="K16" s="361" t="s">
        <v>13</v>
      </c>
      <c r="L16" s="7" t="s">
        <v>13</v>
      </c>
      <c r="M16" s="7" t="s">
        <v>13</v>
      </c>
      <c r="N16" s="7" t="s">
        <v>13</v>
      </c>
      <c r="O16" s="7" t="s">
        <v>13</v>
      </c>
      <c r="P16" s="369"/>
      <c r="Q16" s="361" t="s">
        <v>13</v>
      </c>
      <c r="R16" s="343" t="s">
        <v>13</v>
      </c>
      <c r="S16" s="408"/>
      <c r="T16" s="7" t="s">
        <v>13</v>
      </c>
      <c r="U16" s="365" t="s">
        <v>13</v>
      </c>
      <c r="V16" s="336"/>
    </row>
    <row r="17" spans="1:22" x14ac:dyDescent="0.3">
      <c r="A17" s="4"/>
      <c r="B17" s="393"/>
      <c r="C17" s="358" t="s">
        <v>15</v>
      </c>
      <c r="D17" s="319" t="s">
        <v>16</v>
      </c>
      <c r="E17" s="319" t="s">
        <v>15</v>
      </c>
      <c r="F17" s="380" t="s">
        <v>16</v>
      </c>
      <c r="G17" s="380"/>
      <c r="H17" s="319" t="s">
        <v>15</v>
      </c>
      <c r="I17" s="362" t="s">
        <v>15</v>
      </c>
      <c r="J17" s="362"/>
      <c r="K17" s="362" t="s">
        <v>15</v>
      </c>
      <c r="L17" s="7"/>
      <c r="M17" s="7"/>
      <c r="N17" s="319" t="s">
        <v>15</v>
      </c>
      <c r="O17" s="319" t="s">
        <v>15</v>
      </c>
      <c r="P17" s="370"/>
      <c r="Q17" s="361"/>
      <c r="R17" s="343"/>
      <c r="S17" s="408"/>
      <c r="T17" s="319" t="s">
        <v>15</v>
      </c>
      <c r="U17" s="362" t="s">
        <v>565</v>
      </c>
      <c r="V17" s="337"/>
    </row>
    <row r="18" spans="1:22" x14ac:dyDescent="0.3">
      <c r="A18" s="4"/>
      <c r="B18" s="354" t="s">
        <v>9</v>
      </c>
      <c r="C18" s="352"/>
      <c r="D18" s="8"/>
      <c r="E18" s="7"/>
      <c r="F18" s="379"/>
      <c r="G18" s="379"/>
      <c r="H18" s="7"/>
      <c r="I18" s="361"/>
      <c r="J18" s="361"/>
      <c r="K18" s="361"/>
      <c r="L18" s="7"/>
      <c r="M18" s="7"/>
      <c r="N18" s="7"/>
      <c r="O18" s="7"/>
      <c r="P18" s="369"/>
      <c r="Q18" s="361" t="s">
        <v>13</v>
      </c>
      <c r="R18" s="344"/>
      <c r="S18" s="408"/>
      <c r="T18" s="7"/>
      <c r="U18" s="365"/>
      <c r="V18" s="337"/>
    </row>
    <row r="19" spans="1:22" x14ac:dyDescent="0.3">
      <c r="A19" s="4"/>
      <c r="B19" s="354" t="s">
        <v>10</v>
      </c>
      <c r="C19" s="351" t="s">
        <v>13</v>
      </c>
      <c r="D19" s="8"/>
      <c r="E19" s="7" t="s">
        <v>13</v>
      </c>
      <c r="F19" s="379" t="s">
        <v>13</v>
      </c>
      <c r="G19" s="381"/>
      <c r="H19" s="7" t="s">
        <v>13</v>
      </c>
      <c r="I19" s="361" t="s">
        <v>13</v>
      </c>
      <c r="J19" s="361" t="s">
        <v>13</v>
      </c>
      <c r="K19" s="361" t="s">
        <v>13</v>
      </c>
      <c r="L19" s="7" t="s">
        <v>13</v>
      </c>
      <c r="M19" s="7" t="s">
        <v>13</v>
      </c>
      <c r="N19" s="7" t="s">
        <v>13</v>
      </c>
      <c r="O19" s="7" t="s">
        <v>13</v>
      </c>
      <c r="P19" s="7" t="s">
        <v>13</v>
      </c>
      <c r="Q19" s="361" t="s">
        <v>13</v>
      </c>
      <c r="R19" s="343" t="s">
        <v>13</v>
      </c>
      <c r="S19" s="408"/>
      <c r="T19" s="7" t="s">
        <v>13</v>
      </c>
      <c r="U19" s="367"/>
      <c r="V19" s="338"/>
    </row>
    <row r="20" spans="1:22" x14ac:dyDescent="0.3">
      <c r="A20" s="4"/>
      <c r="B20" s="354" t="s">
        <v>11</v>
      </c>
      <c r="C20" s="352"/>
      <c r="D20" s="8"/>
      <c r="E20" s="7"/>
      <c r="F20" s="379" t="s">
        <v>13</v>
      </c>
      <c r="G20" s="381"/>
      <c r="H20" s="7"/>
      <c r="I20" s="361"/>
      <c r="J20" s="361"/>
      <c r="K20" s="361"/>
      <c r="L20" s="7"/>
      <c r="M20" s="7"/>
      <c r="N20" s="7"/>
      <c r="O20" s="7"/>
      <c r="P20" s="369"/>
      <c r="Q20" s="361"/>
      <c r="R20" s="359"/>
      <c r="S20" s="408"/>
      <c r="T20" s="7"/>
      <c r="U20" s="366"/>
      <c r="V20" s="337"/>
    </row>
    <row r="21" spans="1:22" ht="15" thickBot="1" x14ac:dyDescent="0.35">
      <c r="A21" s="5"/>
      <c r="B21" s="355" t="s">
        <v>12</v>
      </c>
      <c r="C21" s="353" t="s">
        <v>13</v>
      </c>
      <c r="D21" s="322"/>
      <c r="E21" s="321" t="s">
        <v>13</v>
      </c>
      <c r="F21" s="379" t="s">
        <v>13</v>
      </c>
      <c r="G21" s="382" t="s">
        <v>13</v>
      </c>
      <c r="H21" s="321" t="s">
        <v>13</v>
      </c>
      <c r="I21" s="363"/>
      <c r="J21" s="363"/>
      <c r="K21" s="363"/>
      <c r="L21" s="321" t="s">
        <v>13</v>
      </c>
      <c r="M21" s="321" t="s">
        <v>13</v>
      </c>
      <c r="N21" s="321" t="s">
        <v>13</v>
      </c>
      <c r="O21" s="321" t="s">
        <v>13</v>
      </c>
      <c r="P21" s="371"/>
      <c r="Q21" s="361" t="s">
        <v>13</v>
      </c>
      <c r="R21" s="345" t="s">
        <v>13</v>
      </c>
      <c r="S21" s="409"/>
      <c r="T21" s="321" t="s">
        <v>13</v>
      </c>
      <c r="U21" s="368" t="s">
        <v>13</v>
      </c>
      <c r="V21" s="336"/>
    </row>
    <row r="27" spans="1:22" x14ac:dyDescent="0.3">
      <c r="A27" s="6"/>
    </row>
  </sheetData>
  <mergeCells count="11">
    <mergeCell ref="B16:B17"/>
    <mergeCell ref="A11:A12"/>
    <mergeCell ref="B11:B12"/>
    <mergeCell ref="A13:B13"/>
    <mergeCell ref="A2:U2"/>
    <mergeCell ref="A3:U3"/>
    <mergeCell ref="A9:U9"/>
    <mergeCell ref="C11:R11"/>
    <mergeCell ref="T11:U11"/>
    <mergeCell ref="S11:S21"/>
    <mergeCell ref="B7:R7"/>
  </mergeCells>
  <pageMargins left="0.25" right="0.25" top="0.75" bottom="0.75" header="0.3" footer="0.3"/>
  <pageSetup paperSize="9" scale="3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3:L244"/>
  <sheetViews>
    <sheetView view="pageBreakPreview" topLeftCell="A234" zoomScale="90" zoomScaleNormal="130" zoomScaleSheetLayoutView="90" workbookViewId="0">
      <selection activeCell="B243" sqref="B243:K243"/>
    </sheetView>
  </sheetViews>
  <sheetFormatPr baseColWidth="10" defaultRowHeight="14.4" x14ac:dyDescent="0.3"/>
  <cols>
    <col min="1" max="1" width="4.33203125" customWidth="1"/>
    <col min="2" max="2" width="52" customWidth="1"/>
    <col min="3" max="3" width="7.5546875" customWidth="1"/>
    <col min="4" max="4" width="6.6640625" customWidth="1"/>
    <col min="5" max="5" width="6.5546875" customWidth="1"/>
    <col min="6" max="6" width="6.6640625" customWidth="1"/>
    <col min="7" max="7" width="4.6640625" customWidth="1"/>
    <col min="8" max="8" width="5.5546875" customWidth="1"/>
    <col min="9" max="9" width="4.88671875" customWidth="1"/>
    <col min="10" max="10" width="5" customWidth="1"/>
    <col min="11" max="11" width="5.44140625" customWidth="1"/>
    <col min="12" max="12" width="6.6640625" customWidth="1"/>
    <col min="13" max="13" width="5.5546875" customWidth="1"/>
  </cols>
  <sheetData>
    <row r="3" spans="2:12" ht="15" thickBot="1" x14ac:dyDescent="0.35"/>
    <row r="4" spans="2:12" x14ac:dyDescent="0.3">
      <c r="B4" s="428" t="s">
        <v>56</v>
      </c>
      <c r="C4" s="429"/>
      <c r="D4" s="429"/>
      <c r="E4" s="429"/>
      <c r="F4" s="429"/>
      <c r="G4" s="429"/>
      <c r="H4" s="429"/>
      <c r="I4" s="429"/>
      <c r="J4" s="429"/>
      <c r="K4" s="430"/>
    </row>
    <row r="5" spans="2:12" ht="61.5" customHeight="1" thickBot="1" x14ac:dyDescent="0.35">
      <c r="B5" s="431"/>
      <c r="C5" s="432"/>
      <c r="D5" s="432"/>
      <c r="E5" s="432"/>
      <c r="F5" s="432"/>
      <c r="G5" s="432"/>
      <c r="H5" s="432"/>
      <c r="I5" s="432"/>
      <c r="J5" s="432"/>
      <c r="K5" s="433"/>
    </row>
    <row r="6" spans="2:12" ht="14.25" customHeight="1" thickBot="1" x14ac:dyDescent="0.35">
      <c r="B6" s="22"/>
      <c r="C6" s="21"/>
      <c r="D6" s="21"/>
      <c r="E6" s="21"/>
      <c r="F6" s="21"/>
      <c r="G6" s="21"/>
      <c r="H6" s="21"/>
      <c r="I6" s="21"/>
      <c r="J6" s="21"/>
      <c r="K6" s="21"/>
      <c r="L6" s="3"/>
    </row>
    <row r="7" spans="2:12" ht="15.6" x14ac:dyDescent="0.3">
      <c r="B7" s="436" t="s">
        <v>18</v>
      </c>
      <c r="C7" s="437"/>
      <c r="D7" s="437"/>
      <c r="E7" s="437"/>
      <c r="F7" s="437"/>
      <c r="G7" s="437"/>
      <c r="H7" s="437"/>
      <c r="I7" s="437"/>
      <c r="J7" s="437"/>
      <c r="K7" s="438"/>
    </row>
    <row r="8" spans="2:12" x14ac:dyDescent="0.3">
      <c r="B8" s="423" t="s">
        <v>19</v>
      </c>
      <c r="C8" s="424"/>
      <c r="D8" s="424"/>
      <c r="E8" s="424"/>
      <c r="F8" s="424"/>
      <c r="G8" s="424"/>
      <c r="H8" s="424"/>
      <c r="I8" s="424"/>
      <c r="J8" s="424"/>
      <c r="K8" s="425"/>
    </row>
    <row r="9" spans="2:12" x14ac:dyDescent="0.3">
      <c r="B9" s="11" t="s">
        <v>20</v>
      </c>
      <c r="C9" s="434" t="s">
        <v>21</v>
      </c>
      <c r="D9" s="434"/>
      <c r="E9" s="434"/>
      <c r="F9" s="434"/>
      <c r="G9" s="434"/>
      <c r="H9" s="434" t="s">
        <v>22</v>
      </c>
      <c r="I9" s="434"/>
      <c r="J9" s="434" t="s">
        <v>23</v>
      </c>
      <c r="K9" s="435"/>
    </row>
    <row r="10" spans="2:12" x14ac:dyDescent="0.3">
      <c r="B10" s="12"/>
      <c r="C10" s="13" t="s">
        <v>24</v>
      </c>
      <c r="D10" s="13" t="s">
        <v>25</v>
      </c>
      <c r="E10" s="13" t="s">
        <v>26</v>
      </c>
      <c r="F10" s="13" t="s">
        <v>27</v>
      </c>
      <c r="G10" s="14" t="s">
        <v>28</v>
      </c>
      <c r="H10" s="9">
        <v>2</v>
      </c>
      <c r="I10" s="9">
        <v>1</v>
      </c>
      <c r="J10" s="9">
        <v>4</v>
      </c>
      <c r="K10" s="10">
        <v>1</v>
      </c>
    </row>
    <row r="11" spans="2:12" ht="28.8" customHeight="1" x14ac:dyDescent="0.3">
      <c r="B11" s="40" t="s">
        <v>30</v>
      </c>
      <c r="C11" s="19" t="s">
        <v>29</v>
      </c>
      <c r="D11" s="19"/>
      <c r="E11" s="19"/>
      <c r="F11" s="19"/>
      <c r="G11" s="19"/>
      <c r="H11" s="19"/>
      <c r="I11" s="19"/>
      <c r="J11" s="19"/>
      <c r="K11" s="20"/>
    </row>
    <row r="12" spans="2:12" x14ac:dyDescent="0.3">
      <c r="B12" s="28" t="s">
        <v>539</v>
      </c>
      <c r="C12" s="19" t="s">
        <v>29</v>
      </c>
      <c r="D12" s="19"/>
      <c r="E12" s="19"/>
      <c r="F12" s="19"/>
      <c r="G12" s="19"/>
      <c r="H12" s="19"/>
      <c r="I12" s="19"/>
      <c r="J12" s="19"/>
      <c r="K12" s="20"/>
    </row>
    <row r="13" spans="2:12" x14ac:dyDescent="0.3">
      <c r="B13" s="28" t="s">
        <v>545</v>
      </c>
      <c r="C13" s="19" t="s">
        <v>29</v>
      </c>
      <c r="D13" s="19"/>
      <c r="E13" s="19"/>
      <c r="F13" s="19"/>
      <c r="G13" s="19"/>
      <c r="H13" s="19"/>
      <c r="I13" s="19"/>
      <c r="J13" s="19"/>
      <c r="K13" s="20"/>
    </row>
    <row r="14" spans="2:12" x14ac:dyDescent="0.3">
      <c r="B14" s="28" t="s">
        <v>554</v>
      </c>
      <c r="C14" s="347"/>
      <c r="D14" s="19"/>
      <c r="E14" s="19"/>
      <c r="F14" s="19"/>
      <c r="G14" s="347" t="s">
        <v>29</v>
      </c>
      <c r="H14" s="19"/>
      <c r="I14" s="19"/>
      <c r="J14" s="19"/>
      <c r="K14" s="20"/>
    </row>
    <row r="15" spans="2:12" x14ac:dyDescent="0.3">
      <c r="B15" s="28" t="s">
        <v>555</v>
      </c>
      <c r="C15" s="19" t="s">
        <v>29</v>
      </c>
      <c r="D15" s="19"/>
      <c r="E15" s="19"/>
      <c r="F15" s="19"/>
      <c r="G15" s="19"/>
      <c r="H15" s="19"/>
      <c r="I15" s="19"/>
      <c r="J15" s="19"/>
      <c r="K15" s="20"/>
    </row>
    <row r="16" spans="2:12" x14ac:dyDescent="0.3">
      <c r="B16" s="28" t="s">
        <v>32</v>
      </c>
      <c r="C16" s="19" t="s">
        <v>29</v>
      </c>
      <c r="D16" s="19"/>
      <c r="E16" s="19"/>
      <c r="F16" s="19"/>
      <c r="G16" s="19"/>
      <c r="H16" s="19"/>
      <c r="I16" s="19"/>
      <c r="J16" s="19"/>
      <c r="K16" s="20"/>
    </row>
    <row r="17" spans="2:12" s="6" customFormat="1" x14ac:dyDescent="0.3">
      <c r="B17" s="28" t="s">
        <v>65</v>
      </c>
      <c r="C17" s="19"/>
      <c r="D17" s="19"/>
      <c r="E17" s="19"/>
      <c r="F17" s="29"/>
      <c r="G17" s="19" t="s">
        <v>29</v>
      </c>
      <c r="H17" s="19"/>
      <c r="I17" s="19"/>
      <c r="J17" s="19"/>
      <c r="K17" s="20"/>
    </row>
    <row r="18" spans="2:12" s="6" customFormat="1" x14ac:dyDescent="0.3">
      <c r="B18" s="28" t="s">
        <v>34</v>
      </c>
      <c r="C18" s="19"/>
      <c r="D18" s="19"/>
      <c r="E18" s="19"/>
      <c r="F18" s="29"/>
      <c r="G18" s="19" t="s">
        <v>29</v>
      </c>
      <c r="H18" s="19"/>
      <c r="I18" s="19"/>
      <c r="J18" s="19"/>
      <c r="K18" s="20"/>
    </row>
    <row r="19" spans="2:12" s="6" customFormat="1" x14ac:dyDescent="0.3">
      <c r="B19" s="44" t="s">
        <v>55</v>
      </c>
      <c r="C19" s="19"/>
      <c r="D19" s="19"/>
      <c r="E19" s="19"/>
      <c r="F19" s="29"/>
      <c r="G19" s="19"/>
      <c r="H19" s="19"/>
      <c r="I19" s="19"/>
      <c r="J19" s="19" t="s">
        <v>29</v>
      </c>
      <c r="K19" s="20"/>
    </row>
    <row r="20" spans="2:12" s="6" customFormat="1" x14ac:dyDescent="0.3">
      <c r="B20" s="211" t="s">
        <v>31</v>
      </c>
      <c r="C20" s="19"/>
      <c r="D20" s="19"/>
      <c r="E20" s="19"/>
      <c r="F20" s="19"/>
      <c r="G20" s="19"/>
      <c r="H20" s="19"/>
      <c r="I20" s="19" t="s">
        <v>29</v>
      </c>
      <c r="J20" s="19"/>
      <c r="K20" s="20"/>
    </row>
    <row r="21" spans="2:12" s="6" customFormat="1" x14ac:dyDescent="0.3">
      <c r="B21" s="28" t="s">
        <v>33</v>
      </c>
      <c r="C21" s="19"/>
      <c r="D21" s="19"/>
      <c r="E21" s="19"/>
      <c r="F21" s="19"/>
      <c r="G21" s="19"/>
      <c r="H21" s="19"/>
      <c r="I21" s="19" t="s">
        <v>29</v>
      </c>
      <c r="J21" s="19"/>
      <c r="K21" s="20"/>
    </row>
    <row r="22" spans="2:12" s="6" customFormat="1" x14ac:dyDescent="0.3">
      <c r="B22" s="374" t="s">
        <v>36</v>
      </c>
      <c r="C22" s="207"/>
      <c r="D22" s="33"/>
      <c r="E22" s="33"/>
      <c r="F22" s="33"/>
      <c r="G22" s="33"/>
      <c r="H22" s="33"/>
      <c r="I22" s="33" t="s">
        <v>29</v>
      </c>
      <c r="J22" s="33"/>
      <c r="K22" s="35"/>
    </row>
    <row r="23" spans="2:12" s="6" customFormat="1" x14ac:dyDescent="0.3">
      <c r="B23" s="317" t="s">
        <v>37</v>
      </c>
      <c r="C23" s="346"/>
      <c r="D23" s="346"/>
      <c r="E23" s="346"/>
      <c r="F23" s="346"/>
      <c r="G23" s="346"/>
      <c r="H23" s="346"/>
      <c r="I23" s="346"/>
      <c r="J23" s="346" t="s">
        <v>29</v>
      </c>
      <c r="K23" s="346"/>
    </row>
    <row r="24" spans="2:12" ht="15" thickBot="1" x14ac:dyDescent="0.35">
      <c r="B24" s="42"/>
      <c r="C24" s="43"/>
      <c r="D24" s="43"/>
      <c r="E24" s="43"/>
      <c r="F24" s="43"/>
      <c r="G24" s="43"/>
      <c r="H24" s="43"/>
      <c r="I24" s="43"/>
      <c r="J24" s="43"/>
      <c r="K24" s="43"/>
      <c r="L24" s="3"/>
    </row>
    <row r="25" spans="2:12" ht="17.399999999999999" x14ac:dyDescent="0.3">
      <c r="B25" s="442" t="s">
        <v>67</v>
      </c>
      <c r="C25" s="443"/>
      <c r="D25" s="443"/>
      <c r="E25" s="443"/>
      <c r="F25" s="443"/>
      <c r="G25" s="443"/>
      <c r="H25" s="443"/>
      <c r="I25" s="443"/>
      <c r="J25" s="443"/>
      <c r="K25" s="444"/>
    </row>
    <row r="26" spans="2:12" x14ac:dyDescent="0.3">
      <c r="B26" s="423" t="s">
        <v>19</v>
      </c>
      <c r="C26" s="424"/>
      <c r="D26" s="424"/>
      <c r="E26" s="424"/>
      <c r="F26" s="424"/>
      <c r="G26" s="424"/>
      <c r="H26" s="424"/>
      <c r="I26" s="424"/>
      <c r="J26" s="424"/>
      <c r="K26" s="425"/>
    </row>
    <row r="27" spans="2:12" x14ac:dyDescent="0.3">
      <c r="B27" s="11" t="s">
        <v>20</v>
      </c>
      <c r="C27" s="426" t="s">
        <v>21</v>
      </c>
      <c r="D27" s="426"/>
      <c r="E27" s="426"/>
      <c r="F27" s="426"/>
      <c r="G27" s="426"/>
      <c r="H27" s="426" t="s">
        <v>22</v>
      </c>
      <c r="I27" s="426"/>
      <c r="J27" s="426" t="s">
        <v>23</v>
      </c>
      <c r="K27" s="427"/>
    </row>
    <row r="28" spans="2:12" x14ac:dyDescent="0.3">
      <c r="B28" s="12"/>
      <c r="C28" s="13" t="s">
        <v>24</v>
      </c>
      <c r="D28" s="13" t="s">
        <v>25</v>
      </c>
      <c r="E28" s="13" t="s">
        <v>26</v>
      </c>
      <c r="F28" s="13" t="s">
        <v>27</v>
      </c>
      <c r="G28" s="14" t="s">
        <v>28</v>
      </c>
      <c r="H28" s="9">
        <v>2</v>
      </c>
      <c r="I28" s="9">
        <v>1</v>
      </c>
      <c r="J28" s="9">
        <v>4</v>
      </c>
      <c r="K28" s="10">
        <v>2</v>
      </c>
    </row>
    <row r="29" spans="2:12" s="6" customFormat="1" x14ac:dyDescent="0.3">
      <c r="B29" s="28" t="s">
        <v>41</v>
      </c>
      <c r="C29" s="19" t="s">
        <v>29</v>
      </c>
      <c r="D29" s="19"/>
      <c r="E29" s="19"/>
      <c r="F29" s="19"/>
      <c r="G29" s="19"/>
      <c r="H29" s="19"/>
      <c r="I29" s="19"/>
      <c r="J29" s="19"/>
      <c r="K29" s="20"/>
    </row>
    <row r="30" spans="2:12" s="6" customFormat="1" x14ac:dyDescent="0.3">
      <c r="B30" s="28" t="s">
        <v>543</v>
      </c>
      <c r="C30" s="19" t="s">
        <v>29</v>
      </c>
      <c r="D30" s="19"/>
      <c r="E30" s="19"/>
      <c r="F30" s="19"/>
      <c r="G30" s="19"/>
      <c r="H30" s="19"/>
      <c r="I30" s="19"/>
      <c r="J30" s="19"/>
      <c r="K30" s="20"/>
    </row>
    <row r="31" spans="2:12" s="6" customFormat="1" ht="15" thickBot="1" x14ac:dyDescent="0.35">
      <c r="B31" s="28" t="s">
        <v>554</v>
      </c>
      <c r="C31" s="347"/>
      <c r="D31" s="19"/>
      <c r="E31" s="19"/>
      <c r="F31" s="19"/>
      <c r="G31" s="347" t="s">
        <v>29</v>
      </c>
      <c r="H31" s="19"/>
      <c r="I31" s="19"/>
      <c r="J31" s="19"/>
      <c r="K31" s="35"/>
    </row>
    <row r="32" spans="2:12" s="6" customFormat="1" ht="15" thickBot="1" x14ac:dyDescent="0.35">
      <c r="B32" s="28" t="s">
        <v>568</v>
      </c>
      <c r="C32" s="19" t="s">
        <v>29</v>
      </c>
      <c r="D32" s="19"/>
      <c r="E32" s="19"/>
      <c r="F32" s="19"/>
      <c r="G32" s="347"/>
      <c r="H32" s="19"/>
      <c r="I32" s="19"/>
      <c r="J32" s="348"/>
      <c r="K32" s="350"/>
    </row>
    <row r="33" spans="1:12" s="6" customFormat="1" ht="20.399999999999999" x14ac:dyDescent="0.3">
      <c r="B33" s="31" t="s">
        <v>573</v>
      </c>
      <c r="C33" s="347"/>
      <c r="D33" s="19"/>
      <c r="E33" s="19"/>
      <c r="F33" s="19"/>
      <c r="G33" s="347"/>
      <c r="H33" s="347"/>
      <c r="I33" s="347"/>
      <c r="J33" s="347"/>
      <c r="K33" s="349" t="s">
        <v>29</v>
      </c>
    </row>
    <row r="34" spans="1:12" s="6" customFormat="1" x14ac:dyDescent="0.3">
      <c r="B34" s="28" t="s">
        <v>539</v>
      </c>
      <c r="C34" s="19" t="s">
        <v>29</v>
      </c>
      <c r="D34" s="19"/>
      <c r="E34" s="19"/>
      <c r="F34" s="19"/>
      <c r="G34" s="19"/>
      <c r="H34" s="19"/>
      <c r="I34" s="19"/>
      <c r="J34" s="19"/>
      <c r="K34" s="20"/>
    </row>
    <row r="35" spans="1:12" s="6" customFormat="1" x14ac:dyDescent="0.3">
      <c r="B35" s="28" t="s">
        <v>555</v>
      </c>
      <c r="C35" s="19" t="s">
        <v>29</v>
      </c>
      <c r="D35" s="19"/>
      <c r="E35" s="19"/>
      <c r="F35" s="19"/>
      <c r="G35" s="19"/>
      <c r="H35" s="19"/>
      <c r="I35" s="19"/>
      <c r="J35" s="19"/>
      <c r="K35" s="20"/>
    </row>
    <row r="36" spans="1:12" s="6" customFormat="1" x14ac:dyDescent="0.3">
      <c r="B36" s="44" t="s">
        <v>55</v>
      </c>
      <c r="C36" s="19"/>
      <c r="D36" s="19"/>
      <c r="E36" s="19"/>
      <c r="F36" s="19"/>
      <c r="G36" s="19"/>
      <c r="H36" s="19"/>
      <c r="I36" s="19"/>
      <c r="J36" s="19" t="s">
        <v>29</v>
      </c>
      <c r="K36" s="20"/>
    </row>
    <row r="37" spans="1:12" x14ac:dyDescent="0.3">
      <c r="B37" s="317" t="s">
        <v>42</v>
      </c>
      <c r="C37" s="207"/>
      <c r="D37" s="33"/>
      <c r="E37" s="34"/>
      <c r="F37" s="33"/>
      <c r="G37" s="33"/>
      <c r="H37" s="383"/>
      <c r="I37" s="33" t="s">
        <v>29</v>
      </c>
      <c r="J37" s="33"/>
      <c r="K37" s="35"/>
    </row>
    <row r="38" spans="1:12" ht="21.6" x14ac:dyDescent="0.3">
      <c r="B38" s="323" t="s">
        <v>43</v>
      </c>
      <c r="C38" s="384"/>
      <c r="D38" s="384"/>
      <c r="E38" s="385"/>
      <c r="F38" s="384"/>
      <c r="G38" s="384"/>
      <c r="H38" s="384"/>
      <c r="I38" s="384" t="s">
        <v>29</v>
      </c>
      <c r="J38" s="384"/>
      <c r="K38" s="386"/>
    </row>
    <row r="39" spans="1:12" x14ac:dyDescent="0.3">
      <c r="B39" s="28" t="s">
        <v>44</v>
      </c>
      <c r="C39" s="19"/>
      <c r="D39" s="19"/>
      <c r="E39" s="19"/>
      <c r="F39" s="19"/>
      <c r="G39" s="29"/>
      <c r="H39" s="19"/>
      <c r="I39" s="19" t="s">
        <v>29</v>
      </c>
      <c r="J39" s="19"/>
      <c r="K39" s="20"/>
    </row>
    <row r="40" spans="1:12" x14ac:dyDescent="0.3">
      <c r="B40" s="28" t="s">
        <v>443</v>
      </c>
      <c r="C40" s="19"/>
      <c r="D40" s="19"/>
      <c r="E40" s="19"/>
      <c r="F40" s="19"/>
      <c r="G40" s="19"/>
      <c r="H40" s="19"/>
      <c r="I40" s="19" t="s">
        <v>29</v>
      </c>
      <c r="J40" s="19"/>
      <c r="K40" s="20"/>
    </row>
    <row r="41" spans="1:12" x14ac:dyDescent="0.3">
      <c r="B41" s="208" t="s">
        <v>37</v>
      </c>
      <c r="C41" s="33"/>
      <c r="D41" s="33"/>
      <c r="E41" s="33"/>
      <c r="F41" s="33"/>
      <c r="G41" s="33"/>
      <c r="H41" s="33"/>
      <c r="I41" s="33" t="s">
        <v>29</v>
      </c>
      <c r="J41" s="33"/>
      <c r="K41" s="35"/>
    </row>
    <row r="42" spans="1:12" s="6" customFormat="1" x14ac:dyDescent="0.3">
      <c r="B42" s="317" t="s">
        <v>36</v>
      </c>
      <c r="C42" s="346"/>
      <c r="D42" s="346"/>
      <c r="E42" s="346"/>
      <c r="F42" s="346"/>
      <c r="G42" s="346"/>
      <c r="H42" s="346"/>
      <c r="I42" s="346" t="s">
        <v>29</v>
      </c>
      <c r="J42" s="346"/>
      <c r="K42" s="346"/>
    </row>
    <row r="43" spans="1:12" ht="15" thickBot="1" x14ac:dyDescent="0.35">
      <c r="A43" s="3"/>
      <c r="B43" s="324"/>
      <c r="C43" s="325"/>
      <c r="D43" s="325"/>
      <c r="E43" s="325"/>
      <c r="F43" s="325"/>
      <c r="G43" s="325"/>
      <c r="H43" s="325"/>
      <c r="I43" s="325"/>
      <c r="J43" s="325"/>
      <c r="K43" s="325"/>
      <c r="L43" s="3"/>
    </row>
    <row r="44" spans="1:12" ht="17.399999999999999" x14ac:dyDescent="0.3">
      <c r="B44" s="442" t="s">
        <v>45</v>
      </c>
      <c r="C44" s="443"/>
      <c r="D44" s="443"/>
      <c r="E44" s="443"/>
      <c r="F44" s="443"/>
      <c r="G44" s="443"/>
      <c r="H44" s="443"/>
      <c r="I44" s="443"/>
      <c r="J44" s="443"/>
      <c r="K44" s="444"/>
    </row>
    <row r="45" spans="1:12" x14ac:dyDescent="0.3">
      <c r="B45" s="445" t="s">
        <v>19</v>
      </c>
      <c r="C45" s="446"/>
      <c r="D45" s="446"/>
      <c r="E45" s="446"/>
      <c r="F45" s="446"/>
      <c r="G45" s="446"/>
      <c r="H45" s="446"/>
      <c r="I45" s="446"/>
      <c r="J45" s="446"/>
      <c r="K45" s="447"/>
    </row>
    <row r="46" spans="1:12" x14ac:dyDescent="0.3">
      <c r="B46" s="11" t="s">
        <v>20</v>
      </c>
      <c r="C46" s="426" t="s">
        <v>21</v>
      </c>
      <c r="D46" s="426"/>
      <c r="E46" s="426"/>
      <c r="F46" s="426"/>
      <c r="G46" s="426"/>
      <c r="H46" s="426" t="s">
        <v>22</v>
      </c>
      <c r="I46" s="426"/>
      <c r="J46" s="426" t="s">
        <v>23</v>
      </c>
      <c r="K46" s="427"/>
    </row>
    <row r="47" spans="1:12" x14ac:dyDescent="0.3">
      <c r="B47" s="12"/>
      <c r="C47" s="13" t="s">
        <v>24</v>
      </c>
      <c r="D47" s="13" t="s">
        <v>25</v>
      </c>
      <c r="E47" s="13" t="s">
        <v>26</v>
      </c>
      <c r="F47" s="13" t="s">
        <v>27</v>
      </c>
      <c r="G47" s="14" t="s">
        <v>28</v>
      </c>
      <c r="H47" s="9">
        <v>2</v>
      </c>
      <c r="I47" s="9">
        <v>1</v>
      </c>
      <c r="J47" s="9">
        <v>4</v>
      </c>
      <c r="K47" s="10">
        <v>2</v>
      </c>
    </row>
    <row r="48" spans="1:12" x14ac:dyDescent="0.3">
      <c r="B48" s="28" t="s">
        <v>41</v>
      </c>
      <c r="C48" s="19"/>
      <c r="D48" s="19"/>
      <c r="E48" s="41"/>
      <c r="F48" s="19" t="s">
        <v>29</v>
      </c>
      <c r="G48" s="41"/>
      <c r="H48" s="19"/>
      <c r="I48" s="19"/>
      <c r="J48" s="19"/>
      <c r="K48" s="20"/>
    </row>
    <row r="49" spans="2:12" x14ac:dyDescent="0.3">
      <c r="B49" s="28" t="s">
        <v>555</v>
      </c>
      <c r="C49" s="19" t="s">
        <v>29</v>
      </c>
      <c r="D49" s="19"/>
      <c r="E49" s="41"/>
      <c r="F49" s="19"/>
      <c r="G49" s="19"/>
      <c r="H49" s="19"/>
      <c r="I49" s="19"/>
      <c r="J49" s="19"/>
      <c r="K49" s="20"/>
    </row>
    <row r="50" spans="2:12" x14ac:dyDescent="0.3">
      <c r="B50" s="28" t="s">
        <v>539</v>
      </c>
      <c r="C50" s="19"/>
      <c r="D50" s="19"/>
      <c r="E50" s="41"/>
      <c r="F50" s="19"/>
      <c r="G50" s="19" t="s">
        <v>29</v>
      </c>
      <c r="H50" s="19"/>
      <c r="I50" s="19"/>
      <c r="J50" s="19"/>
      <c r="K50" s="20"/>
    </row>
    <row r="51" spans="2:12" ht="20.399999999999999" x14ac:dyDescent="0.3">
      <c r="B51" s="389" t="s">
        <v>43</v>
      </c>
      <c r="C51" s="19"/>
      <c r="D51" s="19"/>
      <c r="E51" s="29"/>
      <c r="F51" s="19"/>
      <c r="G51" s="19" t="s">
        <v>29</v>
      </c>
      <c r="H51" s="19"/>
      <c r="I51" s="19"/>
      <c r="J51" s="19"/>
      <c r="K51" s="20"/>
    </row>
    <row r="52" spans="2:12" x14ac:dyDescent="0.3">
      <c r="B52" s="390" t="s">
        <v>36</v>
      </c>
      <c r="C52" s="388"/>
      <c r="D52" s="19"/>
      <c r="E52" s="29"/>
      <c r="F52" s="19"/>
      <c r="G52" s="19"/>
      <c r="H52" s="19"/>
      <c r="I52" s="19" t="s">
        <v>29</v>
      </c>
      <c r="J52" s="19"/>
      <c r="K52" s="20"/>
    </row>
    <row r="53" spans="2:12" x14ac:dyDescent="0.3">
      <c r="B53" s="208" t="s">
        <v>37</v>
      </c>
      <c r="C53" s="19"/>
      <c r="D53" s="19"/>
      <c r="E53" s="19"/>
      <c r="F53" s="19"/>
      <c r="G53" s="29"/>
      <c r="H53" s="19"/>
      <c r="I53" s="19"/>
      <c r="J53" s="19" t="s">
        <v>29</v>
      </c>
      <c r="K53" s="20"/>
    </row>
    <row r="54" spans="2:12" x14ac:dyDescent="0.3">
      <c r="B54" s="44" t="s">
        <v>55</v>
      </c>
      <c r="C54" s="19"/>
      <c r="D54" s="19"/>
      <c r="E54" s="19"/>
      <c r="F54" s="19"/>
      <c r="G54" s="29"/>
      <c r="H54" s="19"/>
      <c r="I54" s="19"/>
      <c r="J54" s="19" t="s">
        <v>29</v>
      </c>
      <c r="K54" s="20"/>
    </row>
    <row r="55" spans="2:12" x14ac:dyDescent="0.3">
      <c r="B55" s="211" t="s">
        <v>42</v>
      </c>
      <c r="C55" s="19"/>
      <c r="D55" s="19"/>
      <c r="E55" s="29"/>
      <c r="F55" s="19"/>
      <c r="G55" s="19"/>
      <c r="H55" s="41"/>
      <c r="I55" s="19"/>
      <c r="J55" s="19" t="s">
        <v>29</v>
      </c>
      <c r="K55" s="20"/>
    </row>
    <row r="56" spans="2:12" x14ac:dyDescent="0.3">
      <c r="B56" s="28" t="s">
        <v>44</v>
      </c>
      <c r="C56" s="19"/>
      <c r="D56" s="19"/>
      <c r="E56" s="19"/>
      <c r="F56" s="19"/>
      <c r="G56" s="19" t="s">
        <v>29</v>
      </c>
      <c r="H56" s="19"/>
      <c r="I56" s="19"/>
      <c r="J56" s="6"/>
      <c r="K56" s="20"/>
    </row>
    <row r="57" spans="2:12" ht="15" thickBot="1" x14ac:dyDescent="0.35">
      <c r="B57" s="326"/>
      <c r="C57" s="327"/>
      <c r="D57" s="325"/>
      <c r="E57" s="327"/>
      <c r="F57" s="327"/>
      <c r="G57" s="325"/>
      <c r="H57" s="327"/>
      <c r="I57" s="325"/>
      <c r="J57" s="327"/>
      <c r="K57" s="327"/>
      <c r="L57" s="3"/>
    </row>
    <row r="58" spans="2:12" ht="17.399999999999999" x14ac:dyDescent="0.3">
      <c r="B58" s="413" t="s">
        <v>582</v>
      </c>
      <c r="C58" s="414"/>
      <c r="D58" s="414"/>
      <c r="E58" s="414"/>
      <c r="F58" s="414"/>
      <c r="G58" s="414"/>
      <c r="H58" s="414"/>
      <c r="I58" s="414"/>
      <c r="J58" s="414"/>
      <c r="K58" s="415"/>
    </row>
    <row r="59" spans="2:12" x14ac:dyDescent="0.3">
      <c r="B59" s="423" t="s">
        <v>19</v>
      </c>
      <c r="C59" s="424"/>
      <c r="D59" s="424"/>
      <c r="E59" s="424"/>
      <c r="F59" s="424"/>
      <c r="G59" s="424"/>
      <c r="H59" s="424"/>
      <c r="I59" s="424"/>
      <c r="J59" s="424"/>
      <c r="K59" s="425"/>
    </row>
    <row r="60" spans="2:12" x14ac:dyDescent="0.3">
      <c r="B60" s="11" t="s">
        <v>20</v>
      </c>
      <c r="C60" s="426" t="s">
        <v>46</v>
      </c>
      <c r="D60" s="426"/>
      <c r="E60" s="426"/>
      <c r="F60" s="426"/>
      <c r="G60" s="426"/>
      <c r="H60" s="426" t="s">
        <v>38</v>
      </c>
      <c r="I60" s="426"/>
      <c r="J60" s="426" t="s">
        <v>23</v>
      </c>
      <c r="K60" s="427"/>
    </row>
    <row r="61" spans="2:12" x14ac:dyDescent="0.3">
      <c r="B61" s="12"/>
      <c r="C61" s="13" t="s">
        <v>24</v>
      </c>
      <c r="D61" s="13" t="s">
        <v>25</v>
      </c>
      <c r="E61" s="13" t="s">
        <v>26</v>
      </c>
      <c r="F61" s="13" t="s">
        <v>27</v>
      </c>
      <c r="G61" s="14" t="s">
        <v>28</v>
      </c>
      <c r="H61" s="9">
        <v>2</v>
      </c>
      <c r="I61" s="9">
        <v>1</v>
      </c>
      <c r="J61" s="9">
        <v>2</v>
      </c>
      <c r="K61" s="10">
        <v>1</v>
      </c>
    </row>
    <row r="62" spans="2:12" x14ac:dyDescent="0.3">
      <c r="B62" s="12" t="s">
        <v>73</v>
      </c>
      <c r="C62" s="13"/>
      <c r="D62" s="13"/>
      <c r="E62" s="13"/>
      <c r="F62" s="13"/>
      <c r="G62" s="14"/>
      <c r="H62" s="9"/>
      <c r="I62" s="9"/>
      <c r="J62" s="10"/>
      <c r="K62" s="10"/>
    </row>
    <row r="63" spans="2:12" x14ac:dyDescent="0.3">
      <c r="B63" s="28" t="s">
        <v>78</v>
      </c>
      <c r="C63" s="13"/>
      <c r="D63" s="13"/>
      <c r="E63" s="13"/>
      <c r="F63" s="13"/>
      <c r="G63" s="14"/>
      <c r="H63" s="9"/>
      <c r="I63" s="9"/>
      <c r="J63" s="10"/>
      <c r="K63" s="10"/>
    </row>
    <row r="64" spans="2:12" x14ac:dyDescent="0.3">
      <c r="B64" s="28" t="s">
        <v>79</v>
      </c>
      <c r="C64" s="13"/>
      <c r="D64" s="13"/>
      <c r="E64" s="13"/>
      <c r="F64" s="13"/>
      <c r="G64" s="14"/>
      <c r="H64" s="9"/>
      <c r="I64" s="9"/>
      <c r="J64" s="10"/>
      <c r="K64" s="10"/>
    </row>
    <row r="65" spans="2:11" x14ac:dyDescent="0.3">
      <c r="B65" s="28" t="s">
        <v>80</v>
      </c>
      <c r="C65" s="13"/>
      <c r="D65" s="13"/>
      <c r="E65" s="13"/>
      <c r="F65" s="13"/>
      <c r="G65" s="14"/>
      <c r="H65" s="9"/>
      <c r="I65" s="9"/>
      <c r="J65" s="10"/>
      <c r="K65" s="10"/>
    </row>
    <row r="66" spans="2:11" x14ac:dyDescent="0.3">
      <c r="B66" s="28" t="s">
        <v>81</v>
      </c>
      <c r="C66" s="13"/>
      <c r="D66" s="13"/>
      <c r="E66" s="13"/>
      <c r="F66" s="13"/>
      <c r="G66" s="14"/>
      <c r="H66" s="9"/>
      <c r="I66" s="9"/>
      <c r="J66" s="10"/>
      <c r="K66" s="10"/>
    </row>
    <row r="67" spans="2:11" x14ac:dyDescent="0.3">
      <c r="B67" s="28" t="s">
        <v>82</v>
      </c>
      <c r="C67" s="13"/>
      <c r="D67" s="13"/>
      <c r="E67" s="13"/>
      <c r="F67" s="13"/>
      <c r="G67" s="14"/>
      <c r="H67" s="9"/>
      <c r="I67" s="9"/>
      <c r="J67" s="10"/>
      <c r="K67" s="10"/>
    </row>
    <row r="68" spans="2:11" x14ac:dyDescent="0.3">
      <c r="B68" s="28" t="s">
        <v>83</v>
      </c>
      <c r="C68" s="13"/>
      <c r="D68" s="13"/>
      <c r="E68" s="13"/>
      <c r="F68" s="13"/>
      <c r="G68" s="14"/>
      <c r="H68" s="9"/>
      <c r="I68" s="9"/>
      <c r="J68" s="10"/>
      <c r="K68" s="10"/>
    </row>
    <row r="69" spans="2:11" x14ac:dyDescent="0.3">
      <c r="B69" s="28" t="s">
        <v>84</v>
      </c>
      <c r="C69" s="13"/>
      <c r="D69" s="13"/>
      <c r="E69" s="13"/>
      <c r="F69" s="13"/>
      <c r="G69" s="14"/>
      <c r="H69" s="9"/>
      <c r="I69" s="9"/>
      <c r="J69" s="10"/>
      <c r="K69" s="10"/>
    </row>
    <row r="70" spans="2:11" x14ac:dyDescent="0.3">
      <c r="B70" s="28" t="s">
        <v>85</v>
      </c>
      <c r="C70" s="13"/>
      <c r="D70" s="13"/>
      <c r="E70" s="13"/>
      <c r="F70" s="13"/>
      <c r="G70" s="14"/>
      <c r="H70" s="9"/>
      <c r="I70" s="9"/>
      <c r="J70" s="10"/>
      <c r="K70" s="10"/>
    </row>
    <row r="71" spans="2:11" x14ac:dyDescent="0.3">
      <c r="B71" s="28" t="s">
        <v>86</v>
      </c>
      <c r="C71" s="13"/>
      <c r="D71" s="13"/>
      <c r="E71" s="13"/>
      <c r="F71" s="13"/>
      <c r="G71" s="14"/>
      <c r="H71" s="9"/>
      <c r="I71" s="9"/>
      <c r="J71" s="10"/>
      <c r="K71" s="10"/>
    </row>
    <row r="72" spans="2:11" ht="27" x14ac:dyDescent="0.3">
      <c r="B72" s="48" t="s">
        <v>74</v>
      </c>
      <c r="C72" s="13"/>
      <c r="D72" s="13"/>
      <c r="E72" s="13"/>
      <c r="F72" s="13"/>
      <c r="G72" s="14"/>
      <c r="H72" s="9"/>
      <c r="I72" s="9"/>
      <c r="J72" s="10"/>
      <c r="K72" s="10"/>
    </row>
    <row r="73" spans="2:11" x14ac:dyDescent="0.3">
      <c r="B73" s="28" t="s">
        <v>87</v>
      </c>
      <c r="C73" s="13"/>
      <c r="D73" s="13"/>
      <c r="E73" s="13"/>
      <c r="F73" s="13"/>
      <c r="G73" s="14"/>
      <c r="H73" s="9"/>
      <c r="I73" s="9"/>
      <c r="J73" s="10"/>
      <c r="K73" s="10"/>
    </row>
    <row r="74" spans="2:11" x14ac:dyDescent="0.3">
      <c r="B74" s="28" t="s">
        <v>88</v>
      </c>
      <c r="C74" s="13"/>
      <c r="D74" s="13"/>
      <c r="E74" s="13"/>
      <c r="F74" s="13"/>
      <c r="G74" s="14"/>
      <c r="H74" s="9"/>
      <c r="I74" s="9"/>
      <c r="J74" s="10"/>
      <c r="K74" s="10"/>
    </row>
    <row r="75" spans="2:11" x14ac:dyDescent="0.3">
      <c r="B75" s="28" t="s">
        <v>89</v>
      </c>
      <c r="C75" s="13"/>
      <c r="D75" s="13"/>
      <c r="E75" s="13"/>
      <c r="F75" s="13"/>
      <c r="G75" s="14"/>
      <c r="H75" s="9"/>
      <c r="I75" s="9"/>
      <c r="J75" s="10"/>
      <c r="K75" s="10"/>
    </row>
    <row r="76" spans="2:11" x14ac:dyDescent="0.3">
      <c r="B76" s="28" t="s">
        <v>90</v>
      </c>
      <c r="C76" s="13"/>
      <c r="D76" s="13"/>
      <c r="E76" s="13"/>
      <c r="F76" s="13"/>
      <c r="G76" s="14"/>
      <c r="H76" s="9"/>
      <c r="I76" s="9"/>
      <c r="J76" s="10"/>
      <c r="K76" s="10"/>
    </row>
    <row r="77" spans="2:11" ht="21.6" x14ac:dyDescent="0.3">
      <c r="B77" s="40" t="s">
        <v>91</v>
      </c>
      <c r="C77" s="13"/>
      <c r="D77" s="13"/>
      <c r="E77" s="13"/>
      <c r="F77" s="13"/>
      <c r="G77" s="14"/>
      <c r="H77" s="9"/>
      <c r="I77" s="9"/>
      <c r="J77" s="10"/>
      <c r="K77" s="10"/>
    </row>
    <row r="78" spans="2:11" x14ac:dyDescent="0.3">
      <c r="B78" s="28" t="s">
        <v>92</v>
      </c>
      <c r="C78" s="13"/>
      <c r="D78" s="13"/>
      <c r="E78" s="13"/>
      <c r="F78" s="13"/>
      <c r="G78" s="14"/>
      <c r="H78" s="9"/>
      <c r="I78" s="9"/>
      <c r="J78" s="10"/>
      <c r="K78" s="10"/>
    </row>
    <row r="79" spans="2:11" x14ac:dyDescent="0.3">
      <c r="B79" s="28" t="s">
        <v>93</v>
      </c>
      <c r="C79" s="13"/>
      <c r="D79" s="13"/>
      <c r="E79" s="13"/>
      <c r="F79" s="13"/>
      <c r="G79" s="14"/>
      <c r="H79" s="9"/>
      <c r="I79" s="9"/>
      <c r="J79" s="10"/>
      <c r="K79" s="10"/>
    </row>
    <row r="80" spans="2:11" x14ac:dyDescent="0.3">
      <c r="B80" s="28" t="s">
        <v>94</v>
      </c>
      <c r="C80" s="13"/>
      <c r="D80" s="13"/>
      <c r="E80" s="13"/>
      <c r="F80" s="13"/>
      <c r="G80" s="14"/>
      <c r="H80" s="9"/>
      <c r="I80" s="9"/>
      <c r="J80" s="10"/>
      <c r="K80" s="10"/>
    </row>
    <row r="81" spans="2:11" x14ac:dyDescent="0.3">
      <c r="B81" s="12" t="s">
        <v>75</v>
      </c>
      <c r="C81" s="13"/>
      <c r="D81" s="13"/>
      <c r="E81" s="13"/>
      <c r="F81" s="13"/>
      <c r="G81" s="14"/>
      <c r="H81" s="9"/>
      <c r="I81" s="9"/>
      <c r="J81" s="10"/>
      <c r="K81" s="10"/>
    </row>
    <row r="82" spans="2:11" x14ac:dyDescent="0.3">
      <c r="B82" s="28" t="s">
        <v>95</v>
      </c>
      <c r="C82" s="13"/>
      <c r="D82" s="13"/>
      <c r="E82" s="13"/>
      <c r="F82" s="13"/>
      <c r="G82" s="14"/>
      <c r="H82" s="9"/>
      <c r="I82" s="9"/>
      <c r="J82" s="10"/>
      <c r="K82" s="10"/>
    </row>
    <row r="83" spans="2:11" x14ac:dyDescent="0.3">
      <c r="B83" s="28" t="s">
        <v>96</v>
      </c>
      <c r="C83" s="13"/>
      <c r="D83" s="13"/>
      <c r="E83" s="13"/>
      <c r="F83" s="13"/>
      <c r="G83" s="14"/>
      <c r="H83" s="9"/>
      <c r="I83" s="9"/>
      <c r="J83" s="10"/>
      <c r="K83" s="10"/>
    </row>
    <row r="84" spans="2:11" x14ac:dyDescent="0.3">
      <c r="B84" s="28" t="s">
        <v>97</v>
      </c>
      <c r="C84" s="13"/>
      <c r="D84" s="13"/>
      <c r="E84" s="13"/>
      <c r="F84" s="13"/>
      <c r="G84" s="14"/>
      <c r="H84" s="9"/>
      <c r="I84" s="9"/>
      <c r="J84" s="10"/>
      <c r="K84" s="10"/>
    </row>
    <row r="85" spans="2:11" x14ac:dyDescent="0.3">
      <c r="B85" s="28" t="s">
        <v>98</v>
      </c>
      <c r="C85" s="13"/>
      <c r="D85" s="13"/>
      <c r="E85" s="13"/>
      <c r="F85" s="13"/>
      <c r="G85" s="14"/>
      <c r="H85" s="9"/>
      <c r="I85" s="9"/>
      <c r="J85" s="10"/>
      <c r="K85" s="10"/>
    </row>
    <row r="86" spans="2:11" x14ac:dyDescent="0.3">
      <c r="B86" s="28" t="s">
        <v>99</v>
      </c>
      <c r="C86" s="13"/>
      <c r="D86" s="13"/>
      <c r="E86" s="13"/>
      <c r="F86" s="13"/>
      <c r="G86" s="14"/>
      <c r="H86" s="9"/>
      <c r="I86" s="9"/>
      <c r="J86" s="10"/>
      <c r="K86" s="10"/>
    </row>
    <row r="87" spans="2:11" x14ac:dyDescent="0.3">
      <c r="B87" s="28" t="s">
        <v>100</v>
      </c>
      <c r="C87" s="13"/>
      <c r="D87" s="13"/>
      <c r="E87" s="13"/>
      <c r="F87" s="13"/>
      <c r="G87" s="14"/>
      <c r="H87" s="9"/>
      <c r="I87" s="9"/>
      <c r="J87" s="10"/>
      <c r="K87" s="10"/>
    </row>
    <row r="88" spans="2:11" x14ac:dyDescent="0.3">
      <c r="B88" s="28" t="s">
        <v>101</v>
      </c>
      <c r="C88" s="13"/>
      <c r="D88" s="13"/>
      <c r="E88" s="13"/>
      <c r="F88" s="13"/>
      <c r="G88" s="14"/>
      <c r="H88" s="9"/>
      <c r="I88" s="9"/>
      <c r="J88" s="10"/>
      <c r="K88" s="10"/>
    </row>
    <row r="89" spans="2:11" x14ac:dyDescent="0.3">
      <c r="B89" s="28" t="s">
        <v>102</v>
      </c>
      <c r="C89" s="13"/>
      <c r="D89" s="13"/>
      <c r="E89" s="13"/>
      <c r="F89" s="13"/>
      <c r="G89" s="14"/>
      <c r="H89" s="9"/>
      <c r="I89" s="9"/>
      <c r="J89" s="10"/>
      <c r="K89" s="10"/>
    </row>
    <row r="90" spans="2:11" x14ac:dyDescent="0.3">
      <c r="B90" s="28" t="s">
        <v>103</v>
      </c>
      <c r="C90" s="13"/>
      <c r="D90" s="13"/>
      <c r="E90" s="13"/>
      <c r="F90" s="13"/>
      <c r="G90" s="14"/>
      <c r="H90" s="9"/>
      <c r="I90" s="9"/>
      <c r="J90" s="10"/>
      <c r="K90" s="10"/>
    </row>
    <row r="91" spans="2:11" x14ac:dyDescent="0.3">
      <c r="B91" s="12" t="s">
        <v>76</v>
      </c>
      <c r="C91" s="13"/>
      <c r="D91" s="13"/>
      <c r="E91" s="13"/>
      <c r="F91" s="13"/>
      <c r="G91" s="14"/>
      <c r="H91" s="9"/>
      <c r="I91" s="9"/>
      <c r="J91" s="10"/>
      <c r="K91" s="10"/>
    </row>
    <row r="92" spans="2:11" x14ac:dyDescent="0.3">
      <c r="B92" s="28" t="s">
        <v>104</v>
      </c>
      <c r="C92" s="13"/>
      <c r="D92" s="13"/>
      <c r="E92" s="13"/>
      <c r="F92" s="13"/>
      <c r="G92" s="14"/>
      <c r="H92" s="9"/>
      <c r="I92" s="9"/>
      <c r="J92" s="10"/>
      <c r="K92" s="10"/>
    </row>
    <row r="93" spans="2:11" x14ac:dyDescent="0.3">
      <c r="B93" s="28" t="s">
        <v>105</v>
      </c>
      <c r="C93" s="13"/>
      <c r="D93" s="13"/>
      <c r="E93" s="13"/>
      <c r="F93" s="13"/>
      <c r="G93" s="14"/>
      <c r="H93" s="9"/>
      <c r="I93" s="9"/>
      <c r="J93" s="10"/>
      <c r="K93" s="10"/>
    </row>
    <row r="94" spans="2:11" x14ac:dyDescent="0.3">
      <c r="B94" s="12" t="s">
        <v>77</v>
      </c>
      <c r="C94" s="13"/>
      <c r="D94" s="13"/>
      <c r="E94" s="13"/>
      <c r="F94" s="13"/>
      <c r="G94" s="14"/>
      <c r="H94" s="9"/>
      <c r="I94" s="9"/>
      <c r="J94" s="10"/>
      <c r="K94" s="10"/>
    </row>
    <row r="95" spans="2:11" x14ac:dyDescent="0.3">
      <c r="B95" s="40" t="s">
        <v>106</v>
      </c>
      <c r="C95" s="13"/>
      <c r="D95" s="13"/>
      <c r="E95" s="13"/>
      <c r="F95" s="13"/>
      <c r="G95" s="14"/>
      <c r="H95" s="9"/>
      <c r="I95" s="9"/>
      <c r="J95" s="10"/>
      <c r="K95" s="10"/>
    </row>
    <row r="96" spans="2:11" x14ac:dyDescent="0.3">
      <c r="B96" s="40" t="s">
        <v>107</v>
      </c>
      <c r="C96" s="13"/>
      <c r="D96" s="13"/>
      <c r="E96" s="13"/>
      <c r="F96" s="13"/>
      <c r="G96" s="14"/>
      <c r="H96" s="9"/>
      <c r="I96" s="9"/>
      <c r="J96" s="10"/>
      <c r="K96" s="10"/>
    </row>
    <row r="97" spans="2:11" x14ac:dyDescent="0.3">
      <c r="B97" s="40" t="s">
        <v>108</v>
      </c>
      <c r="C97" s="13"/>
      <c r="D97" s="13"/>
      <c r="E97" s="13"/>
      <c r="F97" s="13"/>
      <c r="G97" s="14"/>
      <c r="H97" s="9"/>
      <c r="I97" s="9"/>
      <c r="J97" s="10"/>
      <c r="K97" s="10"/>
    </row>
    <row r="98" spans="2:11" x14ac:dyDescent="0.3">
      <c r="B98" s="40" t="s">
        <v>81</v>
      </c>
      <c r="C98" s="13"/>
      <c r="D98" s="13"/>
      <c r="E98" s="13"/>
      <c r="F98" s="13"/>
      <c r="G98" s="14"/>
      <c r="H98" s="9"/>
      <c r="I98" s="9"/>
      <c r="J98" s="10"/>
      <c r="K98" s="10"/>
    </row>
    <row r="99" spans="2:11" x14ac:dyDescent="0.3">
      <c r="B99" s="40" t="s">
        <v>89</v>
      </c>
      <c r="C99" s="13"/>
      <c r="D99" s="13"/>
      <c r="E99" s="13"/>
      <c r="F99" s="13"/>
      <c r="G99" s="14"/>
      <c r="H99" s="9"/>
      <c r="I99" s="9"/>
      <c r="J99" s="10"/>
      <c r="K99" s="10"/>
    </row>
    <row r="100" spans="2:11" x14ac:dyDescent="0.3">
      <c r="B100" s="40" t="s">
        <v>109</v>
      </c>
      <c r="C100" s="13"/>
      <c r="D100" s="13"/>
      <c r="E100" s="13"/>
      <c r="F100" s="13"/>
      <c r="G100" s="14"/>
      <c r="H100" s="9"/>
      <c r="I100" s="9"/>
      <c r="J100" s="10"/>
      <c r="K100" s="10"/>
    </row>
    <row r="101" spans="2:11" x14ac:dyDescent="0.3">
      <c r="B101" s="40" t="s">
        <v>110</v>
      </c>
      <c r="C101" s="13"/>
      <c r="D101" s="13"/>
      <c r="E101" s="13"/>
      <c r="F101" s="13"/>
      <c r="G101" s="14"/>
      <c r="H101" s="9"/>
      <c r="I101" s="9"/>
      <c r="J101" s="10"/>
      <c r="K101" s="10"/>
    </row>
    <row r="102" spans="2:11" x14ac:dyDescent="0.3">
      <c r="B102" s="40" t="s">
        <v>111</v>
      </c>
      <c r="C102" s="13"/>
      <c r="D102" s="13"/>
      <c r="E102" s="13"/>
      <c r="F102" s="13"/>
      <c r="G102" s="14"/>
      <c r="H102" s="9"/>
      <c r="I102" s="9"/>
      <c r="J102" s="10"/>
      <c r="K102" s="10"/>
    </row>
    <row r="103" spans="2:11" x14ac:dyDescent="0.3">
      <c r="B103" s="40" t="s">
        <v>112</v>
      </c>
      <c r="C103" s="13"/>
      <c r="D103" s="13"/>
      <c r="E103" s="13"/>
      <c r="F103" s="13"/>
      <c r="G103" s="14"/>
      <c r="H103" s="9"/>
      <c r="I103" s="9"/>
      <c r="J103" s="10"/>
      <c r="K103" s="10"/>
    </row>
    <row r="104" spans="2:11" ht="21.6" x14ac:dyDescent="0.3">
      <c r="B104" s="40" t="s">
        <v>113</v>
      </c>
      <c r="C104" s="13"/>
      <c r="D104" s="13"/>
      <c r="E104" s="13"/>
      <c r="F104" s="13"/>
      <c r="G104" s="14"/>
      <c r="H104" s="9"/>
      <c r="I104" s="9"/>
      <c r="J104" s="10"/>
      <c r="K104" s="10"/>
    </row>
    <row r="105" spans="2:11" x14ac:dyDescent="0.3">
      <c r="B105" s="40" t="s">
        <v>114</v>
      </c>
      <c r="C105" s="13"/>
      <c r="D105" s="13"/>
      <c r="E105" s="13"/>
      <c r="F105" s="13"/>
      <c r="G105" s="14"/>
      <c r="H105" s="9"/>
      <c r="I105" s="9"/>
      <c r="J105" s="10"/>
      <c r="K105" s="10"/>
    </row>
    <row r="106" spans="2:11" ht="21.6" x14ac:dyDescent="0.3">
      <c r="B106" s="40" t="s">
        <v>115</v>
      </c>
      <c r="C106" s="13"/>
      <c r="D106" s="13"/>
      <c r="E106" s="13"/>
      <c r="F106" s="13"/>
      <c r="G106" s="14"/>
      <c r="H106" s="9"/>
      <c r="I106" s="9"/>
      <c r="J106" s="10"/>
      <c r="K106" s="10"/>
    </row>
    <row r="107" spans="2:11" ht="21.6" x14ac:dyDescent="0.3">
      <c r="B107" s="40" t="s">
        <v>116</v>
      </c>
      <c r="C107" s="13"/>
      <c r="D107" s="13"/>
      <c r="E107" s="13"/>
      <c r="F107" s="13"/>
      <c r="G107" s="14"/>
      <c r="H107" s="9"/>
      <c r="I107" s="9"/>
      <c r="J107" s="10"/>
      <c r="K107" s="10"/>
    </row>
    <row r="108" spans="2:11" x14ac:dyDescent="0.3">
      <c r="B108" s="40" t="s">
        <v>117</v>
      </c>
      <c r="C108" s="13"/>
      <c r="D108" s="13"/>
      <c r="E108" s="13"/>
      <c r="F108" s="13"/>
      <c r="G108" s="14"/>
      <c r="H108" s="9"/>
      <c r="I108" s="9"/>
      <c r="J108" s="10"/>
      <c r="K108" s="10"/>
    </row>
    <row r="109" spans="2:11" x14ac:dyDescent="0.3">
      <c r="B109" s="40" t="s">
        <v>118</v>
      </c>
      <c r="C109" s="13"/>
      <c r="D109" s="13"/>
      <c r="E109" s="13"/>
      <c r="F109" s="13"/>
      <c r="G109" s="14"/>
      <c r="H109" s="9"/>
      <c r="I109" s="9"/>
      <c r="J109" s="10"/>
      <c r="K109" s="10"/>
    </row>
    <row r="110" spans="2:11" x14ac:dyDescent="0.3">
      <c r="B110" s="12" t="s">
        <v>119</v>
      </c>
      <c r="C110" s="13"/>
      <c r="D110" s="13"/>
      <c r="E110" s="13"/>
      <c r="F110" s="13"/>
      <c r="G110" s="14"/>
      <c r="H110" s="9"/>
      <c r="I110" s="9"/>
      <c r="J110" s="10"/>
      <c r="K110" s="10"/>
    </row>
    <row r="111" spans="2:11" x14ac:dyDescent="0.3">
      <c r="B111" s="28" t="s">
        <v>120</v>
      </c>
      <c r="C111" s="13"/>
      <c r="D111" s="13"/>
      <c r="E111" s="13"/>
      <c r="F111" s="13"/>
      <c r="G111" s="14"/>
      <c r="H111" s="9"/>
      <c r="I111" s="9"/>
      <c r="J111" s="10"/>
      <c r="K111" s="10"/>
    </row>
    <row r="112" spans="2:11" x14ac:dyDescent="0.3">
      <c r="B112" s="28" t="s">
        <v>108</v>
      </c>
      <c r="C112" s="13"/>
      <c r="D112" s="13"/>
      <c r="E112" s="13"/>
      <c r="F112" s="13"/>
      <c r="G112" s="14"/>
      <c r="H112" s="9"/>
      <c r="I112" s="9"/>
      <c r="J112" s="10"/>
      <c r="K112" s="10"/>
    </row>
    <row r="113" spans="1:12" x14ac:dyDescent="0.3">
      <c r="B113" s="28" t="s">
        <v>121</v>
      </c>
      <c r="C113" s="13"/>
      <c r="D113" s="13"/>
      <c r="E113" s="13"/>
      <c r="F113" s="13"/>
      <c r="G113" s="14"/>
      <c r="H113" s="9"/>
      <c r="I113" s="9"/>
      <c r="J113" s="10"/>
      <c r="K113" s="10"/>
    </row>
    <row r="114" spans="1:12" x14ac:dyDescent="0.3">
      <c r="B114" s="28" t="s">
        <v>122</v>
      </c>
      <c r="C114" s="13"/>
      <c r="D114" s="13"/>
      <c r="E114" s="13"/>
      <c r="F114" s="13"/>
      <c r="G114" s="14"/>
      <c r="H114" s="9"/>
      <c r="I114" s="9"/>
      <c r="J114" s="10"/>
      <c r="K114" s="10"/>
    </row>
    <row r="115" spans="1:12" ht="15" thickBot="1" x14ac:dyDescent="0.35">
      <c r="B115" s="36" t="s">
        <v>123</v>
      </c>
      <c r="C115" s="46"/>
      <c r="D115" s="46"/>
      <c r="E115" s="46"/>
      <c r="F115" s="46"/>
      <c r="G115" s="47"/>
      <c r="H115" s="26"/>
      <c r="I115" s="26"/>
      <c r="J115" s="10"/>
      <c r="K115" s="10"/>
    </row>
    <row r="116" spans="1:12" ht="15" thickBot="1" x14ac:dyDescent="0.35">
      <c r="A116" s="3"/>
      <c r="B116" s="42"/>
      <c r="C116" s="43"/>
      <c r="D116" s="43"/>
      <c r="E116" s="43"/>
      <c r="F116" s="43"/>
      <c r="G116" s="43"/>
      <c r="H116" s="43"/>
      <c r="I116" s="43"/>
      <c r="J116" s="43"/>
      <c r="K116" s="43"/>
      <c r="L116" s="3"/>
    </row>
    <row r="117" spans="1:12" ht="15.6" x14ac:dyDescent="0.3">
      <c r="B117" s="416" t="s">
        <v>439</v>
      </c>
      <c r="C117" s="417"/>
      <c r="D117" s="417"/>
      <c r="E117" s="417"/>
      <c r="F117" s="417"/>
      <c r="G117" s="417"/>
      <c r="H117" s="417"/>
      <c r="I117" s="417"/>
      <c r="J117" s="417"/>
      <c r="K117" s="418"/>
    </row>
    <row r="118" spans="1:12" ht="15.6" x14ac:dyDescent="0.3">
      <c r="B118" s="15"/>
      <c r="C118" s="16"/>
      <c r="D118" s="16"/>
      <c r="E118" s="16"/>
      <c r="F118" s="16"/>
      <c r="G118" s="16"/>
      <c r="H118" s="16"/>
      <c r="I118" s="16"/>
      <c r="J118" s="16"/>
      <c r="K118" s="17"/>
    </row>
    <row r="119" spans="1:12" ht="14.25" customHeight="1" x14ac:dyDescent="0.3">
      <c r="B119" s="423" t="s">
        <v>19</v>
      </c>
      <c r="C119" s="424"/>
      <c r="D119" s="424"/>
      <c r="E119" s="424"/>
      <c r="F119" s="424"/>
      <c r="G119" s="424"/>
      <c r="H119" s="424"/>
      <c r="I119" s="424"/>
      <c r="J119" s="424"/>
      <c r="K119" s="425"/>
    </row>
    <row r="120" spans="1:12" ht="21.75" customHeight="1" x14ac:dyDescent="0.3">
      <c r="B120" s="11" t="s">
        <v>20</v>
      </c>
      <c r="C120" s="419" t="s">
        <v>46</v>
      </c>
      <c r="D120" s="420"/>
      <c r="E120" s="420"/>
      <c r="F120" s="420"/>
      <c r="G120" s="421"/>
      <c r="H120" s="452" t="s">
        <v>38</v>
      </c>
      <c r="I120" s="453"/>
      <c r="J120" s="420" t="s">
        <v>23</v>
      </c>
      <c r="K120" s="422"/>
    </row>
    <row r="121" spans="1:12" x14ac:dyDescent="0.3">
      <c r="B121" s="12"/>
      <c r="C121" s="13" t="s">
        <v>24</v>
      </c>
      <c r="D121" s="13" t="s">
        <v>25</v>
      </c>
      <c r="E121" s="13" t="s">
        <v>26</v>
      </c>
      <c r="F121" s="13" t="s">
        <v>27</v>
      </c>
      <c r="G121" s="14" t="s">
        <v>28</v>
      </c>
      <c r="H121" s="9">
        <v>2</v>
      </c>
      <c r="I121" s="9">
        <v>1</v>
      </c>
      <c r="J121" s="9">
        <v>4</v>
      </c>
      <c r="K121" s="10">
        <v>1</v>
      </c>
    </row>
    <row r="122" spans="1:12" x14ac:dyDescent="0.3">
      <c r="B122" s="28" t="s">
        <v>47</v>
      </c>
      <c r="C122" s="19"/>
      <c r="D122" s="19"/>
      <c r="E122" s="19"/>
      <c r="F122" s="29"/>
      <c r="G122" s="19" t="s">
        <v>29</v>
      </c>
      <c r="H122" s="19"/>
      <c r="I122" s="19"/>
      <c r="J122" s="19"/>
      <c r="K122" s="20"/>
    </row>
    <row r="123" spans="1:12" ht="27" customHeight="1" x14ac:dyDescent="0.3">
      <c r="B123" s="31" t="s">
        <v>58</v>
      </c>
      <c r="C123" s="19"/>
      <c r="D123" s="19"/>
      <c r="E123" s="19"/>
      <c r="F123" s="29"/>
      <c r="G123" s="19"/>
      <c r="H123" s="19"/>
      <c r="I123" s="19" t="s">
        <v>29</v>
      </c>
      <c r="J123" s="19"/>
      <c r="K123" s="20"/>
    </row>
    <row r="124" spans="1:12" ht="18.600000000000001" customHeight="1" x14ac:dyDescent="0.3">
      <c r="B124" s="389" t="s">
        <v>36</v>
      </c>
      <c r="C124" s="33"/>
      <c r="D124" s="33"/>
      <c r="E124" s="33"/>
      <c r="F124" s="34"/>
      <c r="G124" s="33"/>
      <c r="H124" s="33"/>
      <c r="I124" s="19" t="s">
        <v>29</v>
      </c>
      <c r="J124" s="33"/>
      <c r="K124" s="35"/>
    </row>
    <row r="125" spans="1:12" x14ac:dyDescent="0.3">
      <c r="B125" s="44" t="s">
        <v>55</v>
      </c>
      <c r="C125" s="33"/>
      <c r="D125" s="33"/>
      <c r="E125" s="33"/>
      <c r="F125" s="34"/>
      <c r="G125" s="33"/>
      <c r="H125" s="33"/>
      <c r="I125" s="33"/>
      <c r="J125" s="33" t="s">
        <v>29</v>
      </c>
      <c r="K125" s="35"/>
    </row>
    <row r="126" spans="1:12" x14ac:dyDescent="0.3">
      <c r="B126" s="208" t="s">
        <v>59</v>
      </c>
      <c r="C126" s="33"/>
      <c r="D126" s="33"/>
      <c r="E126" s="33"/>
      <c r="F126" s="34"/>
      <c r="G126" s="33"/>
      <c r="H126" s="33"/>
      <c r="I126" s="33"/>
      <c r="J126" s="33"/>
      <c r="K126" s="35" t="s">
        <v>29</v>
      </c>
    </row>
    <row r="127" spans="1:12" x14ac:dyDescent="0.3">
      <c r="B127" s="32" t="s">
        <v>539</v>
      </c>
      <c r="C127" s="33"/>
      <c r="D127" s="33"/>
      <c r="E127" s="33"/>
      <c r="F127" s="34"/>
      <c r="G127" s="33"/>
      <c r="H127" s="33"/>
      <c r="I127" s="33"/>
      <c r="J127" s="33" t="s">
        <v>29</v>
      </c>
      <c r="K127" s="35"/>
    </row>
    <row r="128" spans="1:12" x14ac:dyDescent="0.3">
      <c r="B128" s="317" t="s">
        <v>37</v>
      </c>
      <c r="C128" s="207"/>
      <c r="D128" s="33"/>
      <c r="E128" s="33"/>
      <c r="F128" s="34"/>
      <c r="G128" s="33"/>
      <c r="H128" s="33"/>
      <c r="I128" s="33"/>
      <c r="J128" s="33" t="s">
        <v>29</v>
      </c>
      <c r="K128" s="35"/>
    </row>
    <row r="129" spans="2:12" ht="21.6" x14ac:dyDescent="0.3">
      <c r="B129" s="391" t="s">
        <v>61</v>
      </c>
      <c r="C129" s="33"/>
      <c r="D129" s="33"/>
      <c r="E129" s="33"/>
      <c r="F129" s="34"/>
      <c r="G129" s="33"/>
      <c r="H129" s="33"/>
      <c r="I129" s="33"/>
      <c r="J129" s="33" t="s">
        <v>29</v>
      </c>
      <c r="K129" s="35"/>
    </row>
    <row r="130" spans="2:12" ht="15" thickBot="1" x14ac:dyDescent="0.35">
      <c r="B130" s="36" t="s">
        <v>60</v>
      </c>
      <c r="C130" s="37"/>
      <c r="D130" s="37"/>
      <c r="E130" s="37"/>
      <c r="F130" s="38"/>
      <c r="G130" s="37"/>
      <c r="H130" s="37"/>
      <c r="I130" s="37"/>
      <c r="J130" s="37"/>
      <c r="K130" s="39" t="s">
        <v>29</v>
      </c>
    </row>
    <row r="131" spans="2:12" ht="15" thickBot="1" x14ac:dyDescent="0.35">
      <c r="B131" s="42"/>
      <c r="C131" s="43"/>
      <c r="D131" s="43"/>
      <c r="E131" s="43"/>
      <c r="F131" s="43"/>
      <c r="G131" s="45"/>
      <c r="H131" s="43"/>
      <c r="I131" s="43"/>
      <c r="J131" s="43"/>
      <c r="K131" s="43"/>
      <c r="L131" s="3"/>
    </row>
    <row r="132" spans="2:12" ht="17.399999999999999" x14ac:dyDescent="0.3">
      <c r="B132" s="413" t="s">
        <v>64</v>
      </c>
      <c r="C132" s="414"/>
      <c r="D132" s="414"/>
      <c r="E132" s="414"/>
      <c r="F132" s="414"/>
      <c r="G132" s="414"/>
      <c r="H132" s="414"/>
      <c r="I132" s="414"/>
      <c r="J132" s="414"/>
      <c r="K132" s="415"/>
    </row>
    <row r="133" spans="2:12" ht="15.6" x14ac:dyDescent="0.3">
      <c r="B133" s="15"/>
      <c r="C133" s="16"/>
      <c r="D133" s="16"/>
      <c r="E133" s="16"/>
      <c r="F133" s="16"/>
      <c r="G133" s="16"/>
      <c r="H133" s="16"/>
      <c r="I133" s="16"/>
      <c r="J133" s="16"/>
      <c r="K133" s="17"/>
    </row>
    <row r="134" spans="2:12" x14ac:dyDescent="0.3">
      <c r="B134" s="423" t="s">
        <v>19</v>
      </c>
      <c r="C134" s="424"/>
      <c r="D134" s="424"/>
      <c r="E134" s="424"/>
      <c r="F134" s="424"/>
      <c r="G134" s="424"/>
      <c r="H134" s="424"/>
      <c r="I134" s="424"/>
      <c r="J134" s="424"/>
      <c r="K134" s="425"/>
    </row>
    <row r="135" spans="2:12" x14ac:dyDescent="0.3">
      <c r="B135" s="11" t="s">
        <v>20</v>
      </c>
      <c r="C135" s="426" t="s">
        <v>21</v>
      </c>
      <c r="D135" s="426"/>
      <c r="E135" s="426"/>
      <c r="F135" s="426"/>
      <c r="G135" s="426"/>
      <c r="H135" s="426" t="s">
        <v>57</v>
      </c>
      <c r="I135" s="426"/>
      <c r="J135" s="426" t="s">
        <v>23</v>
      </c>
      <c r="K135" s="427"/>
    </row>
    <row r="136" spans="2:12" x14ac:dyDescent="0.3">
      <c r="B136" s="12"/>
      <c r="C136" s="13" t="s">
        <v>24</v>
      </c>
      <c r="D136" s="13" t="s">
        <v>25</v>
      </c>
      <c r="E136" s="13" t="s">
        <v>26</v>
      </c>
      <c r="F136" s="13" t="s">
        <v>27</v>
      </c>
      <c r="G136" s="14" t="s">
        <v>28</v>
      </c>
      <c r="H136" s="9">
        <v>2</v>
      </c>
      <c r="I136" s="9">
        <v>1</v>
      </c>
      <c r="J136" s="9">
        <v>4</v>
      </c>
      <c r="K136" s="10">
        <v>1</v>
      </c>
    </row>
    <row r="137" spans="2:12" x14ac:dyDescent="0.3">
      <c r="B137" s="28" t="s">
        <v>555</v>
      </c>
      <c r="C137" s="19" t="s">
        <v>29</v>
      </c>
      <c r="D137" s="13"/>
      <c r="E137" s="13"/>
      <c r="F137" s="13"/>
      <c r="G137" s="14"/>
      <c r="H137" s="9"/>
      <c r="I137" s="9"/>
      <c r="J137" s="9"/>
      <c r="K137" s="10"/>
    </row>
    <row r="138" spans="2:12" x14ac:dyDescent="0.3">
      <c r="B138" s="28" t="s">
        <v>39</v>
      </c>
      <c r="C138" s="19" t="s">
        <v>29</v>
      </c>
      <c r="D138" s="19"/>
      <c r="E138" s="19"/>
      <c r="F138" s="13"/>
      <c r="G138" s="14"/>
      <c r="H138" s="9"/>
      <c r="I138" s="9"/>
      <c r="J138" s="9"/>
      <c r="K138" s="10"/>
    </row>
    <row r="139" spans="2:12" x14ac:dyDescent="0.3">
      <c r="B139" s="28" t="s">
        <v>577</v>
      </c>
      <c r="C139" s="19"/>
      <c r="D139" s="19"/>
      <c r="E139" s="19"/>
      <c r="F139" s="13"/>
      <c r="G139" s="14"/>
      <c r="H139" s="9"/>
      <c r="I139" s="19" t="s">
        <v>29</v>
      </c>
      <c r="J139" s="9"/>
      <c r="K139" s="10"/>
    </row>
    <row r="140" spans="2:12" s="6" customFormat="1" x14ac:dyDescent="0.3">
      <c r="B140" s="28" t="s">
        <v>48</v>
      </c>
      <c r="C140" s="19"/>
      <c r="D140" s="19"/>
      <c r="E140" s="19" t="s">
        <v>29</v>
      </c>
      <c r="F140" s="19"/>
      <c r="G140" s="29"/>
      <c r="H140" s="19"/>
      <c r="I140" s="19"/>
      <c r="J140" s="19"/>
      <c r="K140" s="20"/>
    </row>
    <row r="141" spans="2:12" s="6" customFormat="1" x14ac:dyDescent="0.3">
      <c r="B141" s="28" t="s">
        <v>40</v>
      </c>
      <c r="C141" s="19"/>
      <c r="D141" s="19"/>
      <c r="E141" s="19"/>
      <c r="F141" s="19"/>
      <c r="G141" s="29"/>
      <c r="H141" s="19" t="s">
        <v>29</v>
      </c>
      <c r="I141" s="19"/>
      <c r="J141" s="19"/>
      <c r="K141" s="20"/>
    </row>
    <row r="142" spans="2:12" s="6" customFormat="1" x14ac:dyDescent="0.3">
      <c r="B142" s="44" t="s">
        <v>55</v>
      </c>
      <c r="C142" s="19"/>
      <c r="D142" s="19"/>
      <c r="E142" s="19"/>
      <c r="F142" s="19"/>
      <c r="G142" s="29"/>
      <c r="H142" s="19"/>
      <c r="I142" s="19"/>
      <c r="J142" s="19" t="s">
        <v>29</v>
      </c>
      <c r="K142" s="20"/>
    </row>
    <row r="143" spans="2:12" s="6" customFormat="1" x14ac:dyDescent="0.3">
      <c r="B143" s="317" t="s">
        <v>37</v>
      </c>
      <c r="C143" s="388"/>
      <c r="D143" s="19"/>
      <c r="E143" s="19"/>
      <c r="F143" s="19"/>
      <c r="G143" s="29"/>
      <c r="H143" s="19"/>
      <c r="I143" s="19"/>
      <c r="J143" s="19" t="s">
        <v>29</v>
      </c>
      <c r="K143" s="20"/>
    </row>
    <row r="144" spans="2:12" s="6" customFormat="1" ht="20.399999999999999" x14ac:dyDescent="0.3">
      <c r="B144" s="210" t="s">
        <v>66</v>
      </c>
      <c r="C144" s="19"/>
      <c r="D144" s="19"/>
      <c r="E144" s="19"/>
      <c r="F144" s="19"/>
      <c r="G144" s="29"/>
      <c r="H144" s="19"/>
      <c r="I144" s="19" t="s">
        <v>29</v>
      </c>
      <c r="J144" s="19"/>
      <c r="K144" s="20"/>
    </row>
    <row r="145" spans="2:11" s="6" customFormat="1" x14ac:dyDescent="0.3">
      <c r="B145" s="28" t="s">
        <v>63</v>
      </c>
      <c r="C145" s="19"/>
      <c r="D145" s="19"/>
      <c r="E145" s="19"/>
      <c r="F145" s="19"/>
      <c r="G145" s="29"/>
      <c r="H145" s="19"/>
      <c r="I145" s="19" t="s">
        <v>29</v>
      </c>
      <c r="J145" s="19"/>
      <c r="K145" s="20"/>
    </row>
    <row r="146" spans="2:11" s="6" customFormat="1" ht="15" thickBot="1" x14ac:dyDescent="0.35">
      <c r="B146" s="42"/>
      <c r="C146" s="43"/>
      <c r="D146" s="43"/>
      <c r="E146" s="43"/>
      <c r="F146" s="43"/>
      <c r="G146" s="45"/>
      <c r="H146" s="43"/>
      <c r="I146" s="43"/>
      <c r="J146" s="43"/>
      <c r="K146" s="43"/>
    </row>
    <row r="147" spans="2:11" s="6" customFormat="1" ht="17.399999999999999" x14ac:dyDescent="0.3">
      <c r="B147" s="413" t="s">
        <v>72</v>
      </c>
      <c r="C147" s="414"/>
      <c r="D147" s="414"/>
      <c r="E147" s="414"/>
      <c r="F147" s="414"/>
      <c r="G147" s="414"/>
      <c r="H147" s="414"/>
      <c r="I147" s="414"/>
      <c r="J147" s="414"/>
      <c r="K147" s="415"/>
    </row>
    <row r="148" spans="2:11" s="6" customFormat="1" ht="15.6" x14ac:dyDescent="0.3">
      <c r="B148" s="15"/>
      <c r="C148" s="16"/>
      <c r="D148" s="16"/>
      <c r="E148" s="16"/>
      <c r="F148" s="16"/>
      <c r="G148" s="16"/>
      <c r="H148" s="16"/>
      <c r="I148" s="16"/>
      <c r="J148" s="16"/>
      <c r="K148" s="17"/>
    </row>
    <row r="149" spans="2:11" s="6" customFormat="1" x14ac:dyDescent="0.3">
      <c r="B149" s="423" t="s">
        <v>19</v>
      </c>
      <c r="C149" s="424"/>
      <c r="D149" s="424"/>
      <c r="E149" s="424"/>
      <c r="F149" s="424"/>
      <c r="G149" s="424"/>
      <c r="H149" s="424"/>
      <c r="I149" s="424"/>
      <c r="J149" s="424"/>
      <c r="K149" s="425"/>
    </row>
    <row r="150" spans="2:11" s="6" customFormat="1" ht="15" customHeight="1" x14ac:dyDescent="0.3">
      <c r="B150" s="11" t="s">
        <v>20</v>
      </c>
      <c r="C150" s="426" t="s">
        <v>21</v>
      </c>
      <c r="D150" s="426"/>
      <c r="E150" s="426"/>
      <c r="F150" s="426"/>
      <c r="G150" s="426"/>
      <c r="H150" s="426" t="s">
        <v>57</v>
      </c>
      <c r="I150" s="426"/>
      <c r="J150" s="426" t="s">
        <v>23</v>
      </c>
      <c r="K150" s="427"/>
    </row>
    <row r="151" spans="2:11" s="6" customFormat="1" x14ac:dyDescent="0.3">
      <c r="B151" s="375"/>
      <c r="C151" s="313" t="s">
        <v>24</v>
      </c>
      <c r="D151" s="313" t="s">
        <v>25</v>
      </c>
      <c r="E151" s="313" t="s">
        <v>26</v>
      </c>
      <c r="F151" s="313" t="s">
        <v>27</v>
      </c>
      <c r="G151" s="312" t="s">
        <v>28</v>
      </c>
      <c r="H151" s="314">
        <v>2</v>
      </c>
      <c r="I151" s="314">
        <v>1</v>
      </c>
      <c r="J151" s="314">
        <v>4</v>
      </c>
      <c r="K151" s="315">
        <v>1</v>
      </c>
    </row>
    <row r="152" spans="2:11" s="6" customFormat="1" x14ac:dyDescent="0.3">
      <c r="B152" s="317" t="s">
        <v>540</v>
      </c>
      <c r="C152" s="318" t="s">
        <v>29</v>
      </c>
      <c r="D152" s="376"/>
      <c r="E152" s="376"/>
      <c r="F152" s="376"/>
      <c r="G152" s="318"/>
      <c r="H152" s="377"/>
      <c r="I152" s="377"/>
      <c r="J152" s="377"/>
      <c r="K152" s="377"/>
    </row>
    <row r="153" spans="2:11" s="6" customFormat="1" ht="16.5" customHeight="1" x14ac:dyDescent="0.3">
      <c r="B153" s="378" t="s">
        <v>574</v>
      </c>
      <c r="C153" s="318" t="s">
        <v>29</v>
      </c>
      <c r="D153" s="316"/>
      <c r="E153" s="316"/>
      <c r="F153" s="316"/>
      <c r="G153" s="316"/>
      <c r="H153" s="316"/>
      <c r="I153" s="316"/>
      <c r="J153" s="316"/>
      <c r="K153" s="316"/>
    </row>
    <row r="154" spans="2:11" s="6" customFormat="1" x14ac:dyDescent="0.3">
      <c r="B154" s="317" t="s">
        <v>71</v>
      </c>
      <c r="C154" s="318" t="s">
        <v>29</v>
      </c>
      <c r="D154" s="376"/>
      <c r="E154" s="376"/>
      <c r="F154" s="376"/>
      <c r="G154" s="318"/>
      <c r="H154" s="377"/>
      <c r="I154" s="377"/>
      <c r="J154" s="377"/>
      <c r="K154" s="377"/>
    </row>
    <row r="155" spans="2:11" ht="15" thickBot="1" x14ac:dyDescent="0.35">
      <c r="B155" s="42"/>
      <c r="C155" s="43"/>
      <c r="D155" s="43"/>
      <c r="E155" s="43"/>
      <c r="F155" s="43"/>
      <c r="G155" s="43"/>
      <c r="H155" s="43"/>
      <c r="I155" s="43"/>
      <c r="J155" s="43"/>
      <c r="K155" s="43"/>
    </row>
    <row r="156" spans="2:11" ht="15.6" x14ac:dyDescent="0.3">
      <c r="B156" s="416" t="s">
        <v>581</v>
      </c>
      <c r="C156" s="417"/>
      <c r="D156" s="417"/>
      <c r="E156" s="417"/>
      <c r="F156" s="417"/>
      <c r="G156" s="417"/>
      <c r="H156" s="417"/>
      <c r="I156" s="417"/>
      <c r="J156" s="417"/>
      <c r="K156" s="418"/>
    </row>
    <row r="157" spans="2:11" ht="15.6" x14ac:dyDescent="0.3">
      <c r="B157" s="30"/>
      <c r="C157" s="16"/>
      <c r="D157" s="16"/>
      <c r="E157" s="16"/>
      <c r="F157" s="16"/>
      <c r="G157" s="16"/>
      <c r="H157" s="16"/>
      <c r="I157" s="16"/>
      <c r="J157" s="16"/>
      <c r="K157" s="17"/>
    </row>
    <row r="158" spans="2:11" x14ac:dyDescent="0.3">
      <c r="B158" s="50" t="s">
        <v>20</v>
      </c>
      <c r="C158" s="419" t="s">
        <v>21</v>
      </c>
      <c r="D158" s="420"/>
      <c r="E158" s="420"/>
      <c r="F158" s="420"/>
      <c r="G158" s="421"/>
      <c r="H158" s="419" t="s">
        <v>57</v>
      </c>
      <c r="I158" s="421"/>
      <c r="J158" s="419" t="s">
        <v>23</v>
      </c>
      <c r="K158" s="422"/>
    </row>
    <row r="159" spans="2:11" x14ac:dyDescent="0.3">
      <c r="B159" s="18"/>
      <c r="C159" s="13" t="s">
        <v>24</v>
      </c>
      <c r="D159" s="13" t="s">
        <v>25</v>
      </c>
      <c r="E159" s="13" t="s">
        <v>26</v>
      </c>
      <c r="F159" s="13" t="s">
        <v>27</v>
      </c>
      <c r="G159" s="14" t="s">
        <v>28</v>
      </c>
      <c r="H159" s="9">
        <v>2</v>
      </c>
      <c r="I159" s="9">
        <v>1</v>
      </c>
      <c r="J159" s="9">
        <v>2</v>
      </c>
      <c r="K159" s="10">
        <v>1</v>
      </c>
    </row>
    <row r="160" spans="2:11" x14ac:dyDescent="0.3">
      <c r="B160" s="49" t="s">
        <v>124</v>
      </c>
      <c r="C160" s="13"/>
      <c r="D160" s="13"/>
      <c r="E160" s="13"/>
      <c r="F160" s="13"/>
      <c r="G160" s="14"/>
      <c r="H160" s="9"/>
      <c r="I160" s="9"/>
      <c r="J160" s="9"/>
      <c r="K160" s="10"/>
    </row>
    <row r="161" spans="2:12" x14ac:dyDescent="0.3">
      <c r="B161" s="28" t="s">
        <v>128</v>
      </c>
      <c r="C161" s="13"/>
      <c r="D161" s="13"/>
      <c r="E161" s="13"/>
      <c r="F161" s="13"/>
      <c r="G161" s="14"/>
      <c r="H161" s="9"/>
      <c r="I161" s="9"/>
      <c r="J161" s="9"/>
      <c r="K161" s="10"/>
    </row>
    <row r="162" spans="2:12" x14ac:dyDescent="0.3">
      <c r="B162" s="49" t="s">
        <v>125</v>
      </c>
      <c r="C162" s="13"/>
      <c r="D162" s="13"/>
      <c r="E162" s="13"/>
      <c r="F162" s="13"/>
      <c r="G162" s="14"/>
      <c r="H162" s="9"/>
      <c r="I162" s="9"/>
      <c r="J162" s="9"/>
      <c r="K162" s="10"/>
    </row>
    <row r="163" spans="2:12" x14ac:dyDescent="0.3">
      <c r="B163" s="28" t="s">
        <v>104</v>
      </c>
      <c r="C163" s="13"/>
      <c r="D163" s="13"/>
      <c r="E163" s="13"/>
      <c r="F163" s="13"/>
      <c r="G163" s="14"/>
      <c r="H163" s="9"/>
      <c r="I163" s="9"/>
      <c r="J163" s="9"/>
      <c r="K163" s="10"/>
    </row>
    <row r="164" spans="2:12" x14ac:dyDescent="0.3">
      <c r="B164" s="28" t="s">
        <v>105</v>
      </c>
      <c r="C164" s="13"/>
      <c r="D164" s="13"/>
      <c r="E164" s="13"/>
      <c r="F164" s="13"/>
      <c r="G164" s="14"/>
      <c r="H164" s="9"/>
      <c r="I164" s="9"/>
      <c r="J164" s="9"/>
      <c r="K164" s="10"/>
    </row>
    <row r="165" spans="2:12" x14ac:dyDescent="0.3">
      <c r="B165" s="49" t="s">
        <v>126</v>
      </c>
      <c r="C165" s="13"/>
      <c r="D165" s="13"/>
      <c r="E165" s="13"/>
      <c r="F165" s="13"/>
      <c r="G165" s="14"/>
      <c r="H165" s="9"/>
      <c r="I165" s="9"/>
      <c r="J165" s="9"/>
      <c r="K165" s="10"/>
    </row>
    <row r="166" spans="2:12" ht="20.399999999999999" x14ac:dyDescent="0.3">
      <c r="B166" s="31" t="s">
        <v>129</v>
      </c>
      <c r="C166" s="13"/>
      <c r="D166" s="13"/>
      <c r="E166" s="13"/>
      <c r="F166" s="13"/>
      <c r="G166" s="14"/>
      <c r="H166" s="9"/>
      <c r="I166" s="9"/>
      <c r="J166" s="9"/>
      <c r="K166" s="10"/>
    </row>
    <row r="167" spans="2:12" x14ac:dyDescent="0.3">
      <c r="B167" s="28" t="s">
        <v>108</v>
      </c>
      <c r="C167" s="13"/>
      <c r="D167" s="13"/>
      <c r="E167" s="13"/>
      <c r="F167" s="13"/>
      <c r="G167" s="14"/>
      <c r="H167" s="9"/>
      <c r="I167" s="9"/>
      <c r="J167" s="9"/>
      <c r="K167" s="10"/>
    </row>
    <row r="168" spans="2:12" x14ac:dyDescent="0.3">
      <c r="B168" s="28" t="s">
        <v>111</v>
      </c>
      <c r="C168" s="13"/>
      <c r="D168" s="13"/>
      <c r="E168" s="13"/>
      <c r="F168" s="13"/>
      <c r="G168" s="14"/>
      <c r="H168" s="9"/>
      <c r="I168" s="9"/>
      <c r="J168" s="9"/>
      <c r="K168" s="10"/>
    </row>
    <row r="169" spans="2:12" x14ac:dyDescent="0.3">
      <c r="B169" s="28" t="s">
        <v>130</v>
      </c>
      <c r="C169" s="13"/>
      <c r="D169" s="13"/>
      <c r="E169" s="13"/>
      <c r="F169" s="13"/>
      <c r="G169" s="14"/>
      <c r="H169" s="9"/>
      <c r="I169" s="9"/>
      <c r="J169" s="9"/>
      <c r="K169" s="10"/>
    </row>
    <row r="170" spans="2:12" x14ac:dyDescent="0.3">
      <c r="B170" s="49" t="s">
        <v>127</v>
      </c>
      <c r="C170" s="13"/>
      <c r="D170" s="13"/>
      <c r="E170" s="13"/>
      <c r="F170" s="13"/>
      <c r="G170" s="14"/>
      <c r="H170" s="9"/>
      <c r="I170" s="9"/>
      <c r="J170" s="9"/>
      <c r="K170" s="10"/>
    </row>
    <row r="171" spans="2:12" x14ac:dyDescent="0.3">
      <c r="B171" s="28" t="s">
        <v>120</v>
      </c>
      <c r="C171" s="13"/>
      <c r="D171" s="13"/>
      <c r="E171" s="13"/>
      <c r="F171" s="13"/>
      <c r="G171" s="14"/>
      <c r="H171" s="9"/>
      <c r="I171" s="9"/>
      <c r="J171" s="9"/>
      <c r="K171" s="10"/>
    </row>
    <row r="172" spans="2:12" x14ac:dyDescent="0.3">
      <c r="B172" s="28" t="s">
        <v>108</v>
      </c>
      <c r="C172" s="13"/>
      <c r="D172" s="13"/>
      <c r="E172" s="13"/>
      <c r="F172" s="13"/>
      <c r="G172" s="14"/>
      <c r="H172" s="9"/>
      <c r="I172" s="9"/>
      <c r="J172" s="9"/>
      <c r="K172" s="10"/>
    </row>
    <row r="173" spans="2:12" x14ac:dyDescent="0.3">
      <c r="B173" s="28" t="s">
        <v>121</v>
      </c>
      <c r="C173" s="13"/>
      <c r="D173" s="13"/>
      <c r="E173" s="13"/>
      <c r="F173" s="13"/>
      <c r="G173" s="14"/>
      <c r="H173" s="9"/>
      <c r="I173" s="9"/>
      <c r="J173" s="9"/>
      <c r="K173" s="10"/>
    </row>
    <row r="174" spans="2:12" x14ac:dyDescent="0.3">
      <c r="B174" s="28" t="s">
        <v>122</v>
      </c>
      <c r="C174" s="13"/>
      <c r="D174" s="13"/>
      <c r="E174" s="13"/>
      <c r="F174" s="13"/>
      <c r="G174" s="14"/>
      <c r="H174" s="9"/>
      <c r="I174" s="9"/>
      <c r="J174" s="9"/>
      <c r="K174" s="10"/>
    </row>
    <row r="175" spans="2:12" ht="15" thickBot="1" x14ac:dyDescent="0.35">
      <c r="B175" s="36" t="s">
        <v>131</v>
      </c>
      <c r="C175" s="46"/>
      <c r="D175" s="46"/>
      <c r="E175" s="46"/>
      <c r="F175" s="46"/>
      <c r="G175" s="47"/>
      <c r="H175" s="26"/>
      <c r="I175" s="26"/>
      <c r="J175" s="26"/>
      <c r="K175" s="10"/>
    </row>
    <row r="176" spans="2:12" ht="16.2" thickBot="1" x14ac:dyDescent="0.35">
      <c r="B176" s="42"/>
      <c r="C176" s="23"/>
      <c r="D176" s="23"/>
      <c r="E176" s="23"/>
      <c r="F176" s="23"/>
      <c r="G176" s="24"/>
      <c r="H176" s="25"/>
      <c r="I176" s="23"/>
      <c r="J176" s="23"/>
      <c r="K176" s="23"/>
      <c r="L176" s="3"/>
    </row>
    <row r="177" spans="2:11" ht="15.6" x14ac:dyDescent="0.3">
      <c r="B177" s="416" t="s">
        <v>132</v>
      </c>
      <c r="C177" s="417"/>
      <c r="D177" s="417"/>
      <c r="E177" s="417"/>
      <c r="F177" s="417"/>
      <c r="G177" s="417"/>
      <c r="H177" s="417"/>
      <c r="I177" s="417"/>
      <c r="J177" s="417"/>
      <c r="K177" s="418"/>
    </row>
    <row r="178" spans="2:11" ht="15.6" x14ac:dyDescent="0.3">
      <c r="B178" s="15"/>
      <c r="C178" s="16"/>
      <c r="D178" s="16"/>
      <c r="E178" s="16"/>
      <c r="F178" s="16"/>
      <c r="G178" s="16"/>
      <c r="H178" s="16"/>
      <c r="I178" s="16"/>
      <c r="J178" s="16"/>
      <c r="K178" s="17"/>
    </row>
    <row r="179" spans="2:11" x14ac:dyDescent="0.3">
      <c r="B179" s="439" t="s">
        <v>19</v>
      </c>
      <c r="C179" s="440"/>
      <c r="D179" s="440"/>
      <c r="E179" s="440"/>
      <c r="F179" s="440"/>
      <c r="G179" s="440"/>
      <c r="H179" s="440"/>
      <c r="I179" s="440"/>
      <c r="J179" s="440"/>
      <c r="K179" s="441"/>
    </row>
    <row r="180" spans="2:11" x14ac:dyDescent="0.3">
      <c r="B180" s="11" t="s">
        <v>20</v>
      </c>
      <c r="C180" s="426" t="s">
        <v>21</v>
      </c>
      <c r="D180" s="426"/>
      <c r="E180" s="426"/>
      <c r="F180" s="426"/>
      <c r="G180" s="426"/>
      <c r="H180" s="426" t="s">
        <v>57</v>
      </c>
      <c r="I180" s="426"/>
      <c r="J180" s="426" t="s">
        <v>23</v>
      </c>
      <c r="K180" s="427"/>
    </row>
    <row r="181" spans="2:11" x14ac:dyDescent="0.3">
      <c r="B181" s="12"/>
      <c r="C181" s="13" t="s">
        <v>24</v>
      </c>
      <c r="D181" s="13" t="s">
        <v>25</v>
      </c>
      <c r="E181" s="13" t="s">
        <v>26</v>
      </c>
      <c r="F181" s="13" t="s">
        <v>27</v>
      </c>
      <c r="G181" s="14" t="s">
        <v>28</v>
      </c>
      <c r="H181" s="9">
        <v>2</v>
      </c>
      <c r="I181" s="9">
        <v>1</v>
      </c>
      <c r="J181" s="9">
        <v>4</v>
      </c>
      <c r="K181" s="10">
        <v>1</v>
      </c>
    </row>
    <row r="182" spans="2:11" x14ac:dyDescent="0.3">
      <c r="B182" s="28" t="s">
        <v>555</v>
      </c>
      <c r="C182" s="19" t="s">
        <v>29</v>
      </c>
      <c r="D182" s="19"/>
      <c r="E182" s="19"/>
      <c r="F182" s="19"/>
      <c r="G182" s="19"/>
      <c r="H182" s="19"/>
      <c r="I182" s="19"/>
      <c r="J182" s="19"/>
      <c r="K182" s="20"/>
    </row>
    <row r="183" spans="2:11" x14ac:dyDescent="0.3">
      <c r="B183" s="28" t="s">
        <v>441</v>
      </c>
      <c r="C183" s="19" t="s">
        <v>29</v>
      </c>
      <c r="D183" s="19"/>
      <c r="E183" s="19"/>
      <c r="F183" s="19"/>
      <c r="G183" s="19"/>
      <c r="H183" s="19"/>
      <c r="I183" s="19"/>
      <c r="J183" s="19"/>
      <c r="K183" s="20"/>
    </row>
    <row r="184" spans="2:11" x14ac:dyDescent="0.3">
      <c r="B184" s="28" t="s">
        <v>49</v>
      </c>
      <c r="C184" s="19" t="s">
        <v>29</v>
      </c>
      <c r="D184" s="19"/>
      <c r="E184" s="19"/>
      <c r="F184" s="19"/>
      <c r="G184" s="19"/>
      <c r="H184" s="19"/>
      <c r="I184" s="19"/>
      <c r="J184" s="19"/>
      <c r="K184" s="20"/>
    </row>
    <row r="185" spans="2:11" x14ac:dyDescent="0.3">
      <c r="B185" s="28" t="s">
        <v>544</v>
      </c>
      <c r="C185" s="19" t="s">
        <v>29</v>
      </c>
      <c r="D185" s="19"/>
      <c r="E185" s="19"/>
      <c r="F185" s="19"/>
      <c r="G185" s="19"/>
      <c r="H185" s="19"/>
      <c r="I185" s="19"/>
      <c r="J185" s="19"/>
      <c r="K185" s="20"/>
    </row>
    <row r="186" spans="2:11" x14ac:dyDescent="0.3">
      <c r="B186" s="28" t="s">
        <v>543</v>
      </c>
      <c r="C186" s="19" t="s">
        <v>29</v>
      </c>
      <c r="D186" s="19"/>
      <c r="E186" s="19"/>
      <c r="F186" s="19"/>
      <c r="G186" s="19"/>
      <c r="H186" s="19"/>
      <c r="I186" s="19"/>
      <c r="J186" s="19"/>
      <c r="K186" s="20"/>
    </row>
    <row r="187" spans="2:11" x14ac:dyDescent="0.3">
      <c r="B187" s="28" t="s">
        <v>50</v>
      </c>
      <c r="C187" s="19"/>
      <c r="D187" s="19"/>
      <c r="E187" s="19" t="s">
        <v>29</v>
      </c>
      <c r="F187" s="19"/>
      <c r="G187" s="19"/>
      <c r="H187" s="19"/>
      <c r="I187" s="19"/>
      <c r="J187" s="19"/>
      <c r="K187" s="20"/>
    </row>
    <row r="188" spans="2:11" x14ac:dyDescent="0.3">
      <c r="B188" s="28" t="s">
        <v>51</v>
      </c>
      <c r="C188" s="19" t="s">
        <v>29</v>
      </c>
      <c r="D188" s="19"/>
      <c r="E188" s="41"/>
      <c r="F188" s="19"/>
      <c r="G188" s="19"/>
      <c r="H188" s="19"/>
      <c r="I188" s="19"/>
      <c r="J188" s="19"/>
      <c r="K188" s="20"/>
    </row>
    <row r="189" spans="2:11" x14ac:dyDescent="0.3">
      <c r="B189" s="28" t="s">
        <v>52</v>
      </c>
      <c r="C189" s="19" t="s">
        <v>29</v>
      </c>
      <c r="D189" s="19"/>
      <c r="E189" s="19"/>
      <c r="F189" s="19"/>
      <c r="G189" s="19"/>
      <c r="H189" s="19"/>
      <c r="I189" s="19"/>
      <c r="J189" s="19"/>
      <c r="K189" s="20"/>
    </row>
    <row r="190" spans="2:11" x14ac:dyDescent="0.3">
      <c r="B190" s="28" t="s">
        <v>53</v>
      </c>
      <c r="C190" s="19" t="s">
        <v>29</v>
      </c>
      <c r="D190" s="19"/>
      <c r="E190" s="19"/>
      <c r="F190" s="19"/>
      <c r="G190" s="19"/>
      <c r="H190" s="19"/>
      <c r="I190" s="19"/>
      <c r="J190" s="19"/>
      <c r="K190" s="20"/>
    </row>
    <row r="191" spans="2:11" x14ac:dyDescent="0.3">
      <c r="B191" s="28" t="s">
        <v>442</v>
      </c>
      <c r="C191" s="19" t="s">
        <v>29</v>
      </c>
      <c r="D191" s="19"/>
      <c r="E191" s="19"/>
      <c r="F191" s="19"/>
      <c r="G191" s="19"/>
      <c r="H191" s="19"/>
      <c r="I191" s="19"/>
      <c r="J191" s="19"/>
      <c r="K191" s="20"/>
    </row>
    <row r="192" spans="2:11" x14ac:dyDescent="0.3">
      <c r="B192" s="28" t="s">
        <v>54</v>
      </c>
      <c r="C192" s="19"/>
      <c r="D192" s="19"/>
      <c r="E192" s="19"/>
      <c r="F192" s="19"/>
      <c r="G192" s="19"/>
      <c r="H192" s="19" t="s">
        <v>29</v>
      </c>
      <c r="I192" s="19"/>
      <c r="J192" s="19"/>
      <c r="K192" s="20"/>
    </row>
    <row r="193" spans="2:12" x14ac:dyDescent="0.3">
      <c r="B193" s="32" t="s">
        <v>69</v>
      </c>
      <c r="C193" s="33"/>
      <c r="D193" s="33"/>
      <c r="E193" s="33"/>
      <c r="F193" s="33"/>
      <c r="G193" s="33" t="s">
        <v>29</v>
      </c>
      <c r="H193" s="33"/>
      <c r="I193" s="33"/>
      <c r="J193" s="33"/>
      <c r="K193" s="35"/>
    </row>
    <row r="194" spans="2:12" x14ac:dyDescent="0.3">
      <c r="B194" s="317" t="s">
        <v>542</v>
      </c>
      <c r="C194" s="207"/>
      <c r="D194" s="33"/>
      <c r="E194" s="33"/>
      <c r="F194" s="33"/>
      <c r="G194" s="33"/>
      <c r="H194" s="33"/>
      <c r="I194" s="387" t="s">
        <v>29</v>
      </c>
      <c r="J194" s="33"/>
      <c r="K194" s="35"/>
    </row>
    <row r="195" spans="2:12" x14ac:dyDescent="0.3">
      <c r="B195" s="317" t="s">
        <v>541</v>
      </c>
      <c r="C195" s="207" t="s">
        <v>29</v>
      </c>
      <c r="D195" s="33"/>
      <c r="E195" s="33"/>
      <c r="F195" s="33"/>
      <c r="G195" s="33"/>
      <c r="H195" s="33"/>
      <c r="I195" s="33"/>
      <c r="J195" s="33"/>
      <c r="K195" s="35"/>
    </row>
    <row r="196" spans="2:12" x14ac:dyDescent="0.3">
      <c r="B196" s="317" t="s">
        <v>36</v>
      </c>
      <c r="C196" s="207"/>
      <c r="D196" s="33"/>
      <c r="E196" s="33"/>
      <c r="F196" s="33"/>
      <c r="G196" s="33"/>
      <c r="H196" s="33"/>
      <c r="I196" s="33" t="s">
        <v>29</v>
      </c>
      <c r="J196" s="33"/>
      <c r="K196" s="35"/>
    </row>
    <row r="197" spans="2:12" x14ac:dyDescent="0.3">
      <c r="B197" s="317" t="s">
        <v>37</v>
      </c>
      <c r="C197" s="207"/>
      <c r="D197" s="33"/>
      <c r="E197" s="33"/>
      <c r="F197" s="33"/>
      <c r="G197" s="33"/>
      <c r="H197" s="33"/>
      <c r="I197" s="33"/>
      <c r="J197" s="33" t="s">
        <v>29</v>
      </c>
      <c r="K197" s="35"/>
    </row>
    <row r="198" spans="2:12" x14ac:dyDescent="0.3">
      <c r="B198" s="208" t="s">
        <v>70</v>
      </c>
      <c r="C198" s="33"/>
      <c r="D198" s="33"/>
      <c r="E198" s="33"/>
      <c r="F198" s="33"/>
      <c r="G198" s="33"/>
      <c r="H198" s="33"/>
      <c r="I198" s="33"/>
      <c r="J198" s="33" t="s">
        <v>29</v>
      </c>
      <c r="K198" s="35"/>
    </row>
    <row r="199" spans="2:12" x14ac:dyDescent="0.3">
      <c r="B199" s="32" t="s">
        <v>59</v>
      </c>
      <c r="C199" s="33"/>
      <c r="D199" s="33"/>
      <c r="E199" s="33"/>
      <c r="F199" s="33"/>
      <c r="G199" s="33"/>
      <c r="H199" s="33"/>
      <c r="I199" s="33"/>
      <c r="J199" s="33" t="s">
        <v>29</v>
      </c>
      <c r="K199" s="35"/>
    </row>
    <row r="200" spans="2:12" ht="15" thickBot="1" x14ac:dyDescent="0.35">
      <c r="B200" s="36" t="s">
        <v>55</v>
      </c>
      <c r="C200" s="37"/>
      <c r="D200" s="37"/>
      <c r="E200" s="37"/>
      <c r="F200" s="37"/>
      <c r="G200" s="37"/>
      <c r="H200" s="37"/>
      <c r="I200" s="37"/>
      <c r="J200" s="37" t="s">
        <v>29</v>
      </c>
      <c r="K200" s="39"/>
    </row>
    <row r="201" spans="2:12" ht="15" thickBot="1" x14ac:dyDescent="0.35">
      <c r="B201" s="328"/>
      <c r="C201" s="328"/>
      <c r="D201" s="328"/>
      <c r="E201" s="328"/>
      <c r="F201" s="328"/>
      <c r="G201" s="328"/>
      <c r="H201" s="328"/>
      <c r="I201" s="328"/>
      <c r="J201" s="328"/>
      <c r="K201" s="328"/>
      <c r="L201" s="3"/>
    </row>
    <row r="202" spans="2:12" ht="15.6" x14ac:dyDescent="0.3">
      <c r="B202" s="416" t="s">
        <v>134</v>
      </c>
      <c r="C202" s="417"/>
      <c r="D202" s="417"/>
      <c r="E202" s="417"/>
      <c r="F202" s="417"/>
      <c r="G202" s="417"/>
      <c r="H202" s="417"/>
      <c r="I202" s="417"/>
      <c r="J202" s="417"/>
      <c r="K202" s="418"/>
      <c r="L202" s="3"/>
    </row>
    <row r="203" spans="2:12" ht="15.6" x14ac:dyDescent="0.3">
      <c r="B203" s="30"/>
      <c r="C203" s="16"/>
      <c r="D203" s="16"/>
      <c r="E203" s="16"/>
      <c r="F203" s="16"/>
      <c r="G203" s="16"/>
      <c r="H203" s="16"/>
      <c r="I203" s="16"/>
      <c r="J203" s="16"/>
      <c r="K203" s="17"/>
      <c r="L203" s="3"/>
    </row>
    <row r="204" spans="2:12" ht="15" customHeight="1" x14ac:dyDescent="0.3">
      <c r="B204" s="50" t="s">
        <v>20</v>
      </c>
      <c r="C204" s="419" t="s">
        <v>21</v>
      </c>
      <c r="D204" s="420"/>
      <c r="E204" s="420"/>
      <c r="F204" s="420"/>
      <c r="G204" s="421"/>
      <c r="H204" s="419" t="s">
        <v>57</v>
      </c>
      <c r="I204" s="421"/>
      <c r="J204" s="419" t="s">
        <v>23</v>
      </c>
      <c r="K204" s="422"/>
      <c r="L204" s="3"/>
    </row>
    <row r="205" spans="2:12" ht="15" customHeight="1" x14ac:dyDescent="0.3">
      <c r="B205" s="18"/>
      <c r="C205" s="13" t="s">
        <v>24</v>
      </c>
      <c r="D205" s="13" t="s">
        <v>25</v>
      </c>
      <c r="E205" s="13" t="s">
        <v>26</v>
      </c>
      <c r="F205" s="13" t="s">
        <v>27</v>
      </c>
      <c r="G205" s="14" t="s">
        <v>28</v>
      </c>
      <c r="H205" s="9">
        <v>2</v>
      </c>
      <c r="I205" s="9">
        <v>1</v>
      </c>
      <c r="J205" s="9">
        <v>4</v>
      </c>
      <c r="K205" s="10">
        <v>1</v>
      </c>
      <c r="L205" s="3"/>
    </row>
    <row r="206" spans="2:12" x14ac:dyDescent="0.3">
      <c r="B206" s="49" t="s">
        <v>547</v>
      </c>
      <c r="C206" s="13"/>
      <c r="D206" s="13"/>
      <c r="E206" s="13"/>
      <c r="F206" s="13"/>
      <c r="G206" s="14"/>
      <c r="H206" s="9"/>
      <c r="I206" s="9"/>
      <c r="J206" s="9"/>
      <c r="K206" s="10"/>
      <c r="L206" s="3"/>
    </row>
    <row r="207" spans="2:12" ht="42" x14ac:dyDescent="0.3">
      <c r="B207" s="40" t="s">
        <v>578</v>
      </c>
      <c r="C207" s="13"/>
      <c r="D207" s="13"/>
      <c r="E207" s="13"/>
      <c r="F207" s="13"/>
      <c r="G207" s="209" t="s">
        <v>29</v>
      </c>
      <c r="H207" s="209"/>
      <c r="I207" s="9"/>
      <c r="J207" s="9"/>
      <c r="K207" s="10"/>
      <c r="L207" s="3"/>
    </row>
    <row r="208" spans="2:12" x14ac:dyDescent="0.3">
      <c r="B208" s="49" t="s">
        <v>546</v>
      </c>
      <c r="C208" s="13"/>
      <c r="D208" s="13"/>
      <c r="E208" s="13"/>
      <c r="F208" s="13"/>
      <c r="G208" s="14"/>
      <c r="H208" s="9"/>
      <c r="I208" s="9"/>
      <c r="J208" s="9"/>
      <c r="K208" s="10"/>
      <c r="L208" s="3"/>
    </row>
    <row r="209" spans="2:12" x14ac:dyDescent="0.3">
      <c r="B209" s="329" t="s">
        <v>549</v>
      </c>
      <c r="C209" s="13"/>
      <c r="D209" s="13"/>
      <c r="E209" s="13"/>
      <c r="F209" s="13"/>
      <c r="G209" s="14"/>
      <c r="H209" s="9"/>
      <c r="I209" s="9"/>
      <c r="J209" s="9" t="s">
        <v>29</v>
      </c>
      <c r="K209" s="10"/>
      <c r="L209" s="3"/>
    </row>
    <row r="210" spans="2:12" x14ac:dyDescent="0.3">
      <c r="B210" s="329" t="s">
        <v>550</v>
      </c>
      <c r="C210" s="13"/>
      <c r="D210" s="13"/>
      <c r="E210" s="13"/>
      <c r="F210" s="13"/>
      <c r="G210" s="14"/>
      <c r="H210" s="9"/>
      <c r="I210" s="9"/>
      <c r="J210" s="9" t="s">
        <v>29</v>
      </c>
      <c r="K210" s="10"/>
      <c r="L210" s="3"/>
    </row>
    <row r="211" spans="2:12" x14ac:dyDescent="0.3">
      <c r="B211" s="329" t="s">
        <v>551</v>
      </c>
      <c r="C211" s="13"/>
      <c r="D211" s="13"/>
      <c r="E211" s="13"/>
      <c r="F211" s="13"/>
      <c r="G211" s="14"/>
      <c r="H211" s="9"/>
      <c r="I211" s="9"/>
      <c r="J211" s="9" t="s">
        <v>29</v>
      </c>
      <c r="K211" s="10"/>
      <c r="L211" s="3"/>
    </row>
    <row r="212" spans="2:12" x14ac:dyDescent="0.3">
      <c r="B212" s="329" t="s">
        <v>552</v>
      </c>
      <c r="C212" s="13"/>
      <c r="D212" s="13"/>
      <c r="E212" s="13"/>
      <c r="F212" s="13"/>
      <c r="G212" s="14"/>
      <c r="H212" s="9"/>
      <c r="I212" s="9"/>
      <c r="J212" s="9" t="s">
        <v>29</v>
      </c>
      <c r="K212" s="10"/>
      <c r="L212" s="3"/>
    </row>
    <row r="213" spans="2:12" x14ac:dyDescent="0.3">
      <c r="B213" s="329" t="s">
        <v>575</v>
      </c>
      <c r="C213" s="13"/>
      <c r="D213" s="13"/>
      <c r="E213" s="13"/>
      <c r="F213" s="13"/>
      <c r="G213" s="14"/>
      <c r="H213" s="9"/>
      <c r="I213" s="9"/>
      <c r="J213" s="9" t="s">
        <v>29</v>
      </c>
      <c r="K213" s="10"/>
      <c r="L213" s="3"/>
    </row>
    <row r="214" spans="2:12" x14ac:dyDescent="0.3">
      <c r="B214" s="28" t="s">
        <v>135</v>
      </c>
      <c r="C214" s="13"/>
      <c r="D214" s="13"/>
      <c r="E214" s="13"/>
      <c r="F214" s="13"/>
      <c r="G214" s="14"/>
      <c r="H214" s="9"/>
      <c r="I214" s="9"/>
      <c r="J214" s="9" t="s">
        <v>29</v>
      </c>
      <c r="K214" s="10"/>
      <c r="L214" s="3"/>
    </row>
    <row r="215" spans="2:12" x14ac:dyDescent="0.3">
      <c r="B215" s="42"/>
      <c r="C215" s="198"/>
      <c r="D215" s="198"/>
      <c r="E215" s="198"/>
      <c r="F215" s="198"/>
      <c r="G215" s="199"/>
      <c r="H215" s="23"/>
      <c r="I215" s="23"/>
      <c r="J215" s="23"/>
      <c r="K215" s="23"/>
      <c r="L215" s="3"/>
    </row>
    <row r="216" spans="2:12" ht="15" thickBot="1" x14ac:dyDescent="0.35">
      <c r="B216" s="42"/>
      <c r="C216" s="198"/>
      <c r="D216" s="198"/>
      <c r="E216" s="198"/>
      <c r="F216" s="198"/>
      <c r="G216" s="199"/>
      <c r="H216" s="23"/>
      <c r="I216" s="23"/>
      <c r="J216" s="23"/>
      <c r="K216" s="23"/>
      <c r="L216" s="3"/>
    </row>
    <row r="217" spans="2:12" ht="15.6" x14ac:dyDescent="0.3">
      <c r="B217" s="416" t="s">
        <v>434</v>
      </c>
      <c r="C217" s="417"/>
      <c r="D217" s="417"/>
      <c r="E217" s="417"/>
      <c r="F217" s="417"/>
      <c r="G217" s="417"/>
      <c r="H217" s="417"/>
      <c r="I217" s="417"/>
      <c r="J217" s="417"/>
      <c r="K217" s="418"/>
      <c r="L217" s="3"/>
    </row>
    <row r="218" spans="2:12" ht="15.6" x14ac:dyDescent="0.3">
      <c r="B218" s="30"/>
      <c r="C218" s="16"/>
      <c r="D218" s="16"/>
      <c r="E218" s="16"/>
      <c r="F218" s="16"/>
      <c r="G218" s="16"/>
      <c r="H218" s="16"/>
      <c r="I218" s="16"/>
      <c r="J218" s="16"/>
      <c r="K218" s="17"/>
      <c r="L218" s="3"/>
    </row>
    <row r="219" spans="2:12" x14ac:dyDescent="0.3">
      <c r="B219" s="50" t="s">
        <v>20</v>
      </c>
      <c r="C219" s="419" t="s">
        <v>21</v>
      </c>
      <c r="D219" s="420"/>
      <c r="E219" s="420"/>
      <c r="F219" s="420"/>
      <c r="G219" s="421"/>
      <c r="H219" s="419" t="s">
        <v>57</v>
      </c>
      <c r="I219" s="421"/>
      <c r="J219" s="419" t="s">
        <v>23</v>
      </c>
      <c r="K219" s="422"/>
      <c r="L219" s="3"/>
    </row>
    <row r="220" spans="2:12" x14ac:dyDescent="0.3">
      <c r="B220" s="18"/>
      <c r="C220" s="13" t="s">
        <v>24</v>
      </c>
      <c r="D220" s="13" t="s">
        <v>25</v>
      </c>
      <c r="E220" s="13" t="s">
        <v>26</v>
      </c>
      <c r="F220" s="13" t="s">
        <v>27</v>
      </c>
      <c r="G220" s="14" t="s">
        <v>28</v>
      </c>
      <c r="H220" s="9">
        <v>2</v>
      </c>
      <c r="I220" s="9">
        <v>1</v>
      </c>
      <c r="J220" s="9">
        <v>4</v>
      </c>
      <c r="K220" s="10">
        <v>1</v>
      </c>
      <c r="L220" s="3"/>
    </row>
    <row r="221" spans="2:12" x14ac:dyDescent="0.3">
      <c r="B221" s="40" t="s">
        <v>435</v>
      </c>
      <c r="C221" s="13" t="s">
        <v>29</v>
      </c>
      <c r="D221" s="13"/>
      <c r="E221" s="13"/>
      <c r="F221" s="13"/>
      <c r="G221" s="14"/>
      <c r="H221" s="9"/>
      <c r="I221" s="9"/>
      <c r="J221" s="9"/>
      <c r="K221" s="10"/>
      <c r="L221" s="3"/>
    </row>
    <row r="222" spans="2:12" x14ac:dyDescent="0.3">
      <c r="B222" s="40" t="s">
        <v>437</v>
      </c>
      <c r="C222" s="13" t="s">
        <v>29</v>
      </c>
      <c r="D222" s="13"/>
      <c r="E222" s="13"/>
      <c r="F222" s="13"/>
      <c r="G222" s="14"/>
      <c r="H222" s="9"/>
      <c r="I222" s="9"/>
      <c r="J222" s="9"/>
      <c r="K222" s="10"/>
      <c r="L222" s="3"/>
    </row>
    <row r="223" spans="2:12" x14ac:dyDescent="0.3">
      <c r="B223" s="40" t="s">
        <v>436</v>
      </c>
      <c r="C223" s="13"/>
      <c r="D223" s="13"/>
      <c r="E223" s="13"/>
      <c r="F223" s="13" t="s">
        <v>29</v>
      </c>
      <c r="G223" s="14"/>
      <c r="H223" s="9"/>
      <c r="I223" s="9"/>
      <c r="J223" s="9"/>
      <c r="K223" s="10"/>
      <c r="L223" s="3"/>
    </row>
    <row r="224" spans="2:12" ht="21.6" x14ac:dyDescent="0.3">
      <c r="B224" s="40" t="s">
        <v>438</v>
      </c>
      <c r="C224" s="13"/>
      <c r="D224" s="13"/>
      <c r="E224" s="13"/>
      <c r="F224" s="13"/>
      <c r="G224" s="14" t="s">
        <v>29</v>
      </c>
      <c r="H224" s="9"/>
      <c r="I224" s="9"/>
      <c r="J224" s="9"/>
      <c r="K224" s="10"/>
      <c r="L224" s="3"/>
    </row>
    <row r="225" spans="2:12" x14ac:dyDescent="0.3">
      <c r="B225" s="40" t="s">
        <v>548</v>
      </c>
      <c r="C225" s="13"/>
      <c r="D225" s="13"/>
      <c r="E225" s="13"/>
      <c r="F225" s="13"/>
      <c r="G225" s="14"/>
      <c r="H225" s="9"/>
      <c r="I225" s="9"/>
      <c r="J225" s="9" t="s">
        <v>29</v>
      </c>
      <c r="K225" s="10"/>
      <c r="L225" s="3"/>
    </row>
    <row r="226" spans="2:12" x14ac:dyDescent="0.3">
      <c r="B226" s="40" t="s">
        <v>440</v>
      </c>
      <c r="C226" s="13"/>
      <c r="D226" s="13"/>
      <c r="E226" s="13"/>
      <c r="F226" s="13"/>
      <c r="G226" s="14"/>
      <c r="H226" s="9"/>
      <c r="I226" s="9" t="s">
        <v>29</v>
      </c>
      <c r="J226" s="9"/>
      <c r="K226" s="10"/>
      <c r="L226" s="3"/>
    </row>
    <row r="227" spans="2:12" ht="15" thickBot="1" x14ac:dyDescent="0.35">
      <c r="B227" s="42"/>
      <c r="C227" s="198"/>
      <c r="D227" s="198"/>
      <c r="E227" s="198"/>
      <c r="F227" s="198"/>
      <c r="G227" s="199"/>
      <c r="H227" s="23"/>
      <c r="I227" s="23"/>
      <c r="J227" s="23"/>
      <c r="K227" s="23"/>
      <c r="L227" s="3"/>
    </row>
    <row r="228" spans="2:12" s="372" customFormat="1" ht="15.6" x14ac:dyDescent="0.3">
      <c r="B228" s="416" t="s">
        <v>580</v>
      </c>
      <c r="C228" s="417"/>
      <c r="D228" s="417"/>
      <c r="E228" s="417"/>
      <c r="F228" s="417"/>
      <c r="G228" s="417"/>
      <c r="H228" s="417"/>
      <c r="I228" s="417"/>
      <c r="J228" s="417"/>
      <c r="K228" s="418"/>
      <c r="L228" s="373"/>
    </row>
    <row r="229" spans="2:12" s="372" customFormat="1" ht="15.6" x14ac:dyDescent="0.3">
      <c r="B229" s="30"/>
      <c r="C229" s="16"/>
      <c r="D229" s="16"/>
      <c r="E229" s="16"/>
      <c r="F229" s="16"/>
      <c r="G229" s="16"/>
      <c r="H229" s="16"/>
      <c r="I229" s="16"/>
      <c r="J229" s="16"/>
      <c r="K229" s="17"/>
      <c r="L229" s="373"/>
    </row>
    <row r="230" spans="2:12" s="372" customFormat="1" x14ac:dyDescent="0.3">
      <c r="B230" s="50" t="s">
        <v>20</v>
      </c>
      <c r="C230" s="419" t="s">
        <v>21</v>
      </c>
      <c r="D230" s="420"/>
      <c r="E230" s="420"/>
      <c r="F230" s="420"/>
      <c r="G230" s="421"/>
      <c r="H230" s="419" t="s">
        <v>57</v>
      </c>
      <c r="I230" s="421"/>
      <c r="J230" s="419" t="s">
        <v>23</v>
      </c>
      <c r="K230" s="422"/>
      <c r="L230" s="373"/>
    </row>
    <row r="231" spans="2:12" s="372" customFormat="1" x14ac:dyDescent="0.3">
      <c r="B231" s="18"/>
      <c r="C231" s="13" t="s">
        <v>24</v>
      </c>
      <c r="D231" s="13" t="s">
        <v>25</v>
      </c>
      <c r="E231" s="13" t="s">
        <v>26</v>
      </c>
      <c r="F231" s="13" t="s">
        <v>27</v>
      </c>
      <c r="G231" s="14" t="s">
        <v>28</v>
      </c>
      <c r="H231" s="9">
        <v>2</v>
      </c>
      <c r="I231" s="9">
        <v>1</v>
      </c>
      <c r="J231" s="9">
        <v>4</v>
      </c>
      <c r="K231" s="10">
        <v>1</v>
      </c>
      <c r="L231" s="373"/>
    </row>
    <row r="232" spans="2:12" s="372" customFormat="1" x14ac:dyDescent="0.3">
      <c r="B232" s="28" t="s">
        <v>35</v>
      </c>
      <c r="C232" s="13"/>
      <c r="D232" s="13"/>
      <c r="E232" s="13"/>
      <c r="F232" s="13"/>
      <c r="G232" s="14"/>
      <c r="H232" s="9"/>
      <c r="I232" s="9" t="s">
        <v>29</v>
      </c>
      <c r="J232" s="9"/>
      <c r="K232" s="10"/>
      <c r="L232" s="373"/>
    </row>
    <row r="233" spans="2:12" s="372" customFormat="1" x14ac:dyDescent="0.3">
      <c r="B233" s="32" t="s">
        <v>68</v>
      </c>
      <c r="C233" s="13"/>
      <c r="D233" s="13"/>
      <c r="E233" s="13"/>
      <c r="F233" s="13"/>
      <c r="G233" s="14"/>
      <c r="H233" s="9"/>
      <c r="I233" s="9" t="s">
        <v>29</v>
      </c>
      <c r="J233" s="9"/>
      <c r="K233" s="10"/>
      <c r="L233" s="373"/>
    </row>
    <row r="234" spans="2:12" s="372" customFormat="1" ht="15" thickBot="1" x14ac:dyDescent="0.35">
      <c r="B234" s="36" t="s">
        <v>62</v>
      </c>
      <c r="C234" s="46"/>
      <c r="D234" s="46"/>
      <c r="E234" s="46"/>
      <c r="F234" s="46"/>
      <c r="G234" s="47"/>
      <c r="H234" s="26"/>
      <c r="I234" s="26"/>
      <c r="J234" s="26"/>
      <c r="K234" s="27" t="s">
        <v>29</v>
      </c>
      <c r="L234" s="373"/>
    </row>
    <row r="235" spans="2:12" x14ac:dyDescent="0.3">
      <c r="B235" s="42"/>
      <c r="C235" s="198"/>
      <c r="D235" s="198"/>
      <c r="E235" s="198"/>
      <c r="F235" s="198"/>
      <c r="G235" s="199"/>
      <c r="H235" s="23"/>
      <c r="I235" s="23"/>
      <c r="J235" s="23"/>
      <c r="K235" s="23"/>
      <c r="L235" s="3"/>
    </row>
    <row r="236" spans="2:12" ht="15" thickBot="1" x14ac:dyDescent="0.35">
      <c r="B236" s="42"/>
      <c r="C236" s="23"/>
      <c r="D236" s="198"/>
      <c r="E236" s="198"/>
      <c r="F236" s="198"/>
      <c r="G236" s="199"/>
      <c r="H236" s="23"/>
      <c r="I236" s="23"/>
      <c r="J236" s="23"/>
      <c r="K236" s="23"/>
      <c r="L236" s="3"/>
    </row>
    <row r="237" spans="2:12" ht="76.8" customHeight="1" thickBot="1" x14ac:dyDescent="0.35">
      <c r="B237" s="449" t="s">
        <v>567</v>
      </c>
      <c r="C237" s="450"/>
      <c r="D237" s="450"/>
      <c r="E237" s="450"/>
      <c r="F237" s="450"/>
      <c r="G237" s="450"/>
      <c r="H237" s="450"/>
      <c r="I237" s="450"/>
      <c r="J237" s="450"/>
      <c r="K237" s="451"/>
      <c r="L237" s="3"/>
    </row>
    <row r="238" spans="2:12" ht="15" customHeight="1" thickBot="1" x14ac:dyDescent="0.35">
      <c r="B238" s="448"/>
      <c r="C238" s="448"/>
      <c r="D238" s="448"/>
      <c r="E238" s="448"/>
      <c r="F238" s="448"/>
      <c r="G238" s="448"/>
      <c r="H238" s="448"/>
      <c r="I238" s="448"/>
      <c r="J238" s="448"/>
      <c r="K238" s="448"/>
      <c r="L238" s="448"/>
    </row>
    <row r="239" spans="2:12" ht="21" x14ac:dyDescent="0.4">
      <c r="B239" s="200" t="s">
        <v>133</v>
      </c>
      <c r="C239" s="201"/>
      <c r="D239" s="201"/>
      <c r="E239" s="201"/>
      <c r="F239" s="201"/>
      <c r="G239" s="201"/>
      <c r="H239" s="201"/>
      <c r="I239" s="201"/>
      <c r="J239" s="201"/>
      <c r="K239" s="202"/>
    </row>
    <row r="240" spans="2:12" ht="30.75" customHeight="1" x14ac:dyDescent="0.3">
      <c r="B240" s="410" t="s">
        <v>537</v>
      </c>
      <c r="C240" s="411"/>
      <c r="D240" s="411"/>
      <c r="E240" s="411"/>
      <c r="F240" s="411"/>
      <c r="G240" s="411"/>
      <c r="H240" s="411"/>
      <c r="I240" s="411"/>
      <c r="J240" s="411"/>
      <c r="K240" s="412"/>
    </row>
    <row r="241" spans="2:11" ht="36.6" customHeight="1" x14ac:dyDescent="0.3">
      <c r="B241" s="410" t="s">
        <v>444</v>
      </c>
      <c r="C241" s="411"/>
      <c r="D241" s="411"/>
      <c r="E241" s="411"/>
      <c r="F241" s="411"/>
      <c r="G241" s="411"/>
      <c r="H241" s="411"/>
      <c r="I241" s="411"/>
      <c r="J241" s="411"/>
      <c r="K241" s="412"/>
    </row>
    <row r="242" spans="2:11" ht="36.6" customHeight="1" x14ac:dyDescent="0.3">
      <c r="B242" s="410" t="s">
        <v>584</v>
      </c>
      <c r="C242" s="411"/>
      <c r="D242" s="411"/>
      <c r="E242" s="411"/>
      <c r="F242" s="411"/>
      <c r="G242" s="411"/>
      <c r="H242" s="411"/>
      <c r="I242" s="411"/>
      <c r="J242" s="411"/>
      <c r="K242" s="412"/>
    </row>
    <row r="243" spans="2:11" ht="73.05" customHeight="1" x14ac:dyDescent="0.3">
      <c r="B243" s="410" t="s">
        <v>583</v>
      </c>
      <c r="C243" s="411"/>
      <c r="D243" s="411"/>
      <c r="E243" s="411"/>
      <c r="F243" s="411"/>
      <c r="G243" s="411"/>
      <c r="H243" s="411"/>
      <c r="I243" s="411"/>
      <c r="J243" s="411"/>
      <c r="K243" s="412"/>
    </row>
    <row r="244" spans="2:11" ht="15" thickBot="1" x14ac:dyDescent="0.35">
      <c r="B244" s="203"/>
      <c r="C244" s="204"/>
      <c r="D244" s="204"/>
      <c r="E244" s="204"/>
      <c r="F244" s="204"/>
      <c r="G244" s="204"/>
      <c r="H244" s="204"/>
      <c r="I244" s="204"/>
      <c r="J244" s="204"/>
      <c r="K244" s="205"/>
    </row>
  </sheetData>
  <mergeCells count="63">
    <mergeCell ref="B238:L238"/>
    <mergeCell ref="B237:K237"/>
    <mergeCell ref="B241:K241"/>
    <mergeCell ref="B119:K119"/>
    <mergeCell ref="C120:G120"/>
    <mergeCell ref="H120:I120"/>
    <mergeCell ref="J120:K120"/>
    <mergeCell ref="H135:I135"/>
    <mergeCell ref="J135:K135"/>
    <mergeCell ref="B240:K240"/>
    <mergeCell ref="H180:I180"/>
    <mergeCell ref="J180:K180"/>
    <mergeCell ref="B156:K156"/>
    <mergeCell ref="C158:G158"/>
    <mergeCell ref="H158:I158"/>
    <mergeCell ref="J158:K158"/>
    <mergeCell ref="B177:K177"/>
    <mergeCell ref="B179:K179"/>
    <mergeCell ref="B25:K25"/>
    <mergeCell ref="B26:K26"/>
    <mergeCell ref="C27:G27"/>
    <mergeCell ref="H27:I27"/>
    <mergeCell ref="B117:K117"/>
    <mergeCell ref="B58:K58"/>
    <mergeCell ref="B59:K59"/>
    <mergeCell ref="C60:G60"/>
    <mergeCell ref="H60:I60"/>
    <mergeCell ref="J60:K60"/>
    <mergeCell ref="J27:K27"/>
    <mergeCell ref="B44:K44"/>
    <mergeCell ref="B45:K45"/>
    <mergeCell ref="C46:G46"/>
    <mergeCell ref="H46:I46"/>
    <mergeCell ref="J46:K46"/>
    <mergeCell ref="B4:K5"/>
    <mergeCell ref="C9:G9"/>
    <mergeCell ref="H9:I9"/>
    <mergeCell ref="J9:K9"/>
    <mergeCell ref="B7:K7"/>
    <mergeCell ref="B8:K8"/>
    <mergeCell ref="C180:G180"/>
    <mergeCell ref="B217:K217"/>
    <mergeCell ref="C219:G219"/>
    <mergeCell ref="B228:K228"/>
    <mergeCell ref="C230:G230"/>
    <mergeCell ref="H230:I230"/>
    <mergeCell ref="J230:K230"/>
    <mergeCell ref="B242:K242"/>
    <mergeCell ref="B243:K243"/>
    <mergeCell ref="B132:K132"/>
    <mergeCell ref="B202:K202"/>
    <mergeCell ref="C204:G204"/>
    <mergeCell ref="H204:I204"/>
    <mergeCell ref="H219:I219"/>
    <mergeCell ref="J219:K219"/>
    <mergeCell ref="B134:K134"/>
    <mergeCell ref="C135:G135"/>
    <mergeCell ref="J204:K204"/>
    <mergeCell ref="B147:K147"/>
    <mergeCell ref="B149:K149"/>
    <mergeCell ref="C150:G150"/>
    <mergeCell ref="H150:I150"/>
    <mergeCell ref="J150:K150"/>
  </mergeCells>
  <pageMargins left="0.7" right="0.7" top="0.75" bottom="0.75" header="0.3" footer="0.3"/>
  <pageSetup paperSize="9" scale="65" fitToHeight="0" orientation="portrait" r:id="rId1"/>
  <rowBreaks count="3" manualBreakCount="3">
    <brk id="56" max="13" man="1"/>
    <brk id="116" max="13" man="1"/>
    <brk id="176" max="13" man="1"/>
  </rowBreaks>
  <drawing r:id="rId2"/>
  <legacyDrawing r:id="rId3"/>
  <oleObjects>
    <mc:AlternateContent xmlns:mc="http://schemas.openxmlformats.org/markup-compatibility/2006">
      <mc:Choice Requires="x14">
        <oleObject progId="MSPhotoEd.3" shapeId="4099" r:id="rId4">
          <objectPr defaultSize="0" autoPict="0" r:id="rId5">
            <anchor moveWithCells="1" sizeWithCells="1">
              <from>
                <xdr:col>1</xdr:col>
                <xdr:colOff>30480</xdr:colOff>
                <xdr:row>0</xdr:row>
                <xdr:rowOff>45720</xdr:rowOff>
              </from>
              <to>
                <xdr:col>1</xdr:col>
                <xdr:colOff>708660</xdr:colOff>
                <xdr:row>2</xdr:row>
                <xdr:rowOff>114300</xdr:rowOff>
              </to>
            </anchor>
          </objectPr>
        </oleObject>
      </mc:Choice>
      <mc:Fallback>
        <oleObject progId="MSPhotoEd.3" shapeId="4099"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07"/>
  <sheetViews>
    <sheetView topLeftCell="A112" workbookViewId="0">
      <selection activeCell="B123" sqref="B123"/>
    </sheetView>
  </sheetViews>
  <sheetFormatPr baseColWidth="10" defaultRowHeight="14.4" x14ac:dyDescent="0.3"/>
  <cols>
    <col min="1" max="1" width="4" customWidth="1"/>
    <col min="2" max="2" width="17.44140625" customWidth="1"/>
    <col min="3" max="3" width="20.33203125" customWidth="1"/>
    <col min="8" max="8" width="3.88671875" customWidth="1"/>
  </cols>
  <sheetData>
    <row r="1" spans="1:8" ht="15" thickBot="1" x14ac:dyDescent="0.35"/>
    <row r="2" spans="1:8" ht="28.5" customHeight="1" x14ac:dyDescent="0.3">
      <c r="A2" s="428" t="s">
        <v>136</v>
      </c>
      <c r="B2" s="429"/>
      <c r="C2" s="429"/>
      <c r="D2" s="429"/>
      <c r="E2" s="429"/>
      <c r="F2" s="429"/>
      <c r="G2" s="429"/>
      <c r="H2" s="430"/>
    </row>
    <row r="3" spans="1:8" ht="31.5" customHeight="1" thickBot="1" x14ac:dyDescent="0.35">
      <c r="A3" s="431"/>
      <c r="B3" s="432"/>
      <c r="C3" s="432"/>
      <c r="D3" s="432"/>
      <c r="E3" s="432"/>
      <c r="F3" s="432"/>
      <c r="G3" s="432"/>
      <c r="H3" s="433"/>
    </row>
    <row r="5" spans="1:8" x14ac:dyDescent="0.3">
      <c r="C5" t="s">
        <v>334</v>
      </c>
      <c r="E5" s="3">
        <f>D24+D65+D94+D112+D125+E205</f>
        <v>1421.54</v>
      </c>
      <c r="F5" s="236"/>
    </row>
    <row r="6" spans="1:8" x14ac:dyDescent="0.3">
      <c r="C6" t="s">
        <v>335</v>
      </c>
      <c r="E6">
        <f>E186</f>
        <v>167.26000000000005</v>
      </c>
    </row>
    <row r="8" spans="1:8" ht="18" x14ac:dyDescent="0.3">
      <c r="B8" s="473" t="s">
        <v>336</v>
      </c>
      <c r="C8" s="473"/>
      <c r="D8" s="59"/>
      <c r="E8" s="59"/>
      <c r="F8" s="59"/>
      <c r="G8" s="59"/>
    </row>
    <row r="9" spans="1:8" ht="15" thickBot="1" x14ac:dyDescent="0.35">
      <c r="B9" s="60"/>
      <c r="C9" s="59"/>
      <c r="D9" s="59"/>
      <c r="E9" s="59"/>
      <c r="F9" s="59"/>
      <c r="G9" s="59"/>
    </row>
    <row r="10" spans="1:8" ht="15" thickTop="1" x14ac:dyDescent="0.3">
      <c r="B10" s="73"/>
      <c r="C10" s="101"/>
      <c r="D10" s="474"/>
      <c r="E10" s="475"/>
      <c r="F10" s="474"/>
      <c r="G10" s="475"/>
    </row>
    <row r="11" spans="1:8" x14ac:dyDescent="0.3">
      <c r="B11" s="74" t="s">
        <v>145</v>
      </c>
      <c r="C11" s="93" t="s">
        <v>146</v>
      </c>
      <c r="D11" s="476" t="s">
        <v>147</v>
      </c>
      <c r="E11" s="477"/>
      <c r="F11" s="476" t="s">
        <v>148</v>
      </c>
      <c r="G11" s="477"/>
    </row>
    <row r="12" spans="1:8" ht="15" thickBot="1" x14ac:dyDescent="0.35">
      <c r="B12" s="74"/>
      <c r="C12" s="75"/>
      <c r="D12" s="478"/>
      <c r="E12" s="479"/>
      <c r="F12" s="478"/>
      <c r="G12" s="479"/>
    </row>
    <row r="13" spans="1:8" ht="15.6" thickTop="1" thickBot="1" x14ac:dyDescent="0.35">
      <c r="B13" s="76"/>
      <c r="C13" s="77"/>
      <c r="D13" s="78" t="s">
        <v>337</v>
      </c>
      <c r="E13" s="78" t="s">
        <v>338</v>
      </c>
      <c r="F13" s="78" t="s">
        <v>149</v>
      </c>
      <c r="G13" s="78" t="s">
        <v>150</v>
      </c>
    </row>
    <row r="14" spans="1:8" ht="29.4" thickTop="1" x14ac:dyDescent="0.3">
      <c r="B14" s="62" t="s">
        <v>528</v>
      </c>
      <c r="C14" s="97" t="s">
        <v>339</v>
      </c>
      <c r="D14" s="290">
        <v>12.72</v>
      </c>
      <c r="E14" s="95">
        <v>45.12</v>
      </c>
      <c r="F14" s="103" t="s">
        <v>340</v>
      </c>
      <c r="G14" s="185" t="s">
        <v>341</v>
      </c>
    </row>
    <row r="15" spans="1:8" ht="28.8" x14ac:dyDescent="0.3">
      <c r="B15" s="62" t="s">
        <v>354</v>
      </c>
      <c r="C15" s="97" t="s">
        <v>355</v>
      </c>
      <c r="D15" s="290">
        <v>290.27999999999997</v>
      </c>
      <c r="E15" s="95">
        <v>224.22</v>
      </c>
      <c r="F15" s="103" t="s">
        <v>340</v>
      </c>
      <c r="G15" s="103" t="s">
        <v>226</v>
      </c>
    </row>
    <row r="16" spans="1:8" ht="28.8" x14ac:dyDescent="0.3">
      <c r="B16" s="62" t="s">
        <v>529</v>
      </c>
      <c r="C16" s="97" t="s">
        <v>342</v>
      </c>
      <c r="D16" s="103">
        <v>13.07</v>
      </c>
      <c r="E16" s="95">
        <v>30.45</v>
      </c>
      <c r="F16" s="103" t="s">
        <v>343</v>
      </c>
      <c r="G16" s="185" t="s">
        <v>341</v>
      </c>
    </row>
    <row r="17" spans="2:7" ht="28.8" x14ac:dyDescent="0.3">
      <c r="B17" s="62" t="s">
        <v>344</v>
      </c>
      <c r="C17" s="97" t="s">
        <v>345</v>
      </c>
      <c r="D17" s="103">
        <v>88.18</v>
      </c>
      <c r="E17" s="95">
        <v>96.97</v>
      </c>
      <c r="F17" s="103" t="s">
        <v>343</v>
      </c>
      <c r="G17" s="185" t="s">
        <v>341</v>
      </c>
    </row>
    <row r="18" spans="2:7" ht="28.8" x14ac:dyDescent="0.3">
      <c r="B18" s="62" t="s">
        <v>530</v>
      </c>
      <c r="C18" s="97" t="s">
        <v>347</v>
      </c>
      <c r="D18" s="103">
        <v>13.31</v>
      </c>
      <c r="E18" s="95">
        <v>35.43</v>
      </c>
      <c r="F18" s="103" t="s">
        <v>343</v>
      </c>
      <c r="G18" s="185" t="s">
        <v>341</v>
      </c>
    </row>
    <row r="19" spans="2:7" ht="43.2" x14ac:dyDescent="0.3">
      <c r="B19" s="62" t="s">
        <v>531</v>
      </c>
      <c r="C19" s="97" t="s">
        <v>349</v>
      </c>
      <c r="D19" s="103">
        <v>13.29</v>
      </c>
      <c r="E19" s="95">
        <v>35.35</v>
      </c>
      <c r="F19" s="103" t="s">
        <v>343</v>
      </c>
      <c r="G19" s="185" t="s">
        <v>341</v>
      </c>
    </row>
    <row r="20" spans="2:7" x14ac:dyDescent="0.3">
      <c r="B20" s="62" t="s">
        <v>532</v>
      </c>
      <c r="C20" s="97" t="s">
        <v>353</v>
      </c>
      <c r="D20" s="103">
        <v>74.489999999999995</v>
      </c>
      <c r="E20" s="95">
        <v>84.37</v>
      </c>
      <c r="F20" s="103" t="s">
        <v>343</v>
      </c>
      <c r="G20" s="185" t="s">
        <v>341</v>
      </c>
    </row>
    <row r="21" spans="2:7" ht="28.8" x14ac:dyDescent="0.3">
      <c r="B21" s="62" t="s">
        <v>356</v>
      </c>
      <c r="C21" s="97" t="s">
        <v>357</v>
      </c>
      <c r="D21" s="103">
        <v>286.13</v>
      </c>
      <c r="E21" s="95">
        <v>222.9</v>
      </c>
      <c r="F21" s="103" t="s">
        <v>340</v>
      </c>
      <c r="G21" s="103" t="s">
        <v>226</v>
      </c>
    </row>
    <row r="22" spans="2:7" ht="28.8" x14ac:dyDescent="0.3">
      <c r="B22" s="62" t="s">
        <v>350</v>
      </c>
      <c r="C22" s="97" t="s">
        <v>351</v>
      </c>
      <c r="D22" s="103">
        <v>15.31</v>
      </c>
      <c r="E22" s="95">
        <v>38.79</v>
      </c>
      <c r="F22" s="103" t="s">
        <v>340</v>
      </c>
      <c r="G22" s="185" t="s">
        <v>341</v>
      </c>
    </row>
    <row r="23" spans="2:7" ht="15" thickBot="1" x14ac:dyDescent="0.35">
      <c r="B23" s="295" t="s">
        <v>445</v>
      </c>
      <c r="C23" s="289" t="s">
        <v>398</v>
      </c>
      <c r="D23" s="289">
        <v>52.06</v>
      </c>
      <c r="E23" s="294">
        <v>74.41</v>
      </c>
      <c r="F23" s="290" t="s">
        <v>343</v>
      </c>
      <c r="G23" s="296" t="s">
        <v>341</v>
      </c>
    </row>
    <row r="24" spans="2:7" ht="15" thickTop="1" x14ac:dyDescent="0.3">
      <c r="B24" s="480"/>
      <c r="C24" s="187"/>
      <c r="D24" s="483">
        <f>SUM(D14:D23)</f>
        <v>858.83999999999992</v>
      </c>
      <c r="E24" s="486">
        <f>SUM(E14:E23)</f>
        <v>888.01</v>
      </c>
      <c r="F24" s="489"/>
      <c r="G24" s="490"/>
    </row>
    <row r="25" spans="2:7" x14ac:dyDescent="0.3">
      <c r="B25" s="481"/>
      <c r="C25" s="91" t="s">
        <v>159</v>
      </c>
      <c r="D25" s="484"/>
      <c r="E25" s="487"/>
      <c r="F25" s="491"/>
      <c r="G25" s="492"/>
    </row>
    <row r="26" spans="2:7" ht="15" thickBot="1" x14ac:dyDescent="0.35">
      <c r="B26" s="482"/>
      <c r="C26" s="188"/>
      <c r="D26" s="485"/>
      <c r="E26" s="488"/>
      <c r="F26" s="493"/>
      <c r="G26" s="494"/>
    </row>
    <row r="27" spans="2:7" ht="15" thickTop="1" x14ac:dyDescent="0.3"/>
    <row r="29" spans="2:7" ht="18" x14ac:dyDescent="0.3">
      <c r="B29" s="473" t="s">
        <v>358</v>
      </c>
      <c r="C29" s="473"/>
      <c r="D29" s="59"/>
      <c r="E29" s="59"/>
      <c r="F29" s="59"/>
      <c r="G29" s="59"/>
    </row>
    <row r="30" spans="2:7" ht="15" thickBot="1" x14ac:dyDescent="0.35">
      <c r="B30" s="60"/>
      <c r="C30" s="59"/>
      <c r="D30" s="59"/>
      <c r="E30" s="59"/>
      <c r="F30" s="59"/>
      <c r="G30" s="59"/>
    </row>
    <row r="31" spans="2:7" ht="15" customHeight="1" thickTop="1" x14ac:dyDescent="0.3">
      <c r="B31" s="495" t="s">
        <v>145</v>
      </c>
      <c r="C31" s="495" t="s">
        <v>146</v>
      </c>
      <c r="D31" s="474" t="s">
        <v>147</v>
      </c>
      <c r="E31" s="475"/>
      <c r="F31" s="474" t="s">
        <v>148</v>
      </c>
      <c r="G31" s="475"/>
    </row>
    <row r="32" spans="2:7" ht="15" thickBot="1" x14ac:dyDescent="0.35">
      <c r="B32" s="496"/>
      <c r="C32" s="496"/>
      <c r="D32" s="497"/>
      <c r="E32" s="498"/>
      <c r="F32" s="497"/>
      <c r="G32" s="498"/>
    </row>
    <row r="33" spans="2:7" ht="15.6" thickTop="1" thickBot="1" x14ac:dyDescent="0.35">
      <c r="B33" s="76"/>
      <c r="C33" s="77"/>
      <c r="D33" s="78" t="s">
        <v>337</v>
      </c>
      <c r="E33" s="78" t="s">
        <v>338</v>
      </c>
      <c r="F33" s="78" t="s">
        <v>149</v>
      </c>
      <c r="G33" s="78" t="s">
        <v>150</v>
      </c>
    </row>
    <row r="34" spans="2:7" ht="15" thickTop="1" x14ac:dyDescent="0.3">
      <c r="B34" s="104" t="s">
        <v>151</v>
      </c>
      <c r="C34" s="97" t="s">
        <v>225</v>
      </c>
      <c r="D34" s="103">
        <v>6.44</v>
      </c>
      <c r="E34" s="103">
        <v>26.5</v>
      </c>
      <c r="F34" s="103" t="s">
        <v>343</v>
      </c>
      <c r="G34" s="185" t="s">
        <v>341</v>
      </c>
    </row>
    <row r="35" spans="2:7" x14ac:dyDescent="0.3">
      <c r="B35" s="104"/>
      <c r="C35" s="97"/>
      <c r="D35" s="103"/>
      <c r="E35" s="103"/>
      <c r="F35" s="103"/>
      <c r="G35" s="103"/>
    </row>
    <row r="36" spans="2:7" x14ac:dyDescent="0.3">
      <c r="B36" s="104" t="s">
        <v>359</v>
      </c>
      <c r="C36" s="97"/>
      <c r="D36" s="103"/>
      <c r="E36" s="103"/>
      <c r="F36" s="103"/>
      <c r="G36" s="103"/>
    </row>
    <row r="37" spans="2:7" x14ac:dyDescent="0.3">
      <c r="B37" s="62" t="s">
        <v>360</v>
      </c>
      <c r="C37" s="97" t="s">
        <v>361</v>
      </c>
      <c r="D37" s="103">
        <v>6.44</v>
      </c>
      <c r="E37" s="103">
        <v>26.5</v>
      </c>
      <c r="F37" s="103" t="s">
        <v>343</v>
      </c>
      <c r="G37" s="185" t="s">
        <v>341</v>
      </c>
    </row>
    <row r="38" spans="2:7" x14ac:dyDescent="0.3">
      <c r="B38" s="62" t="s">
        <v>362</v>
      </c>
      <c r="C38" s="97" t="s">
        <v>363</v>
      </c>
      <c r="D38" s="103">
        <v>6.48</v>
      </c>
      <c r="E38" s="103">
        <v>24.44</v>
      </c>
      <c r="F38" s="103" t="s">
        <v>343</v>
      </c>
      <c r="G38" s="185" t="s">
        <v>341</v>
      </c>
    </row>
    <row r="39" spans="2:7" x14ac:dyDescent="0.3">
      <c r="B39" s="62" t="s">
        <v>364</v>
      </c>
      <c r="C39" s="97" t="s">
        <v>365</v>
      </c>
      <c r="D39" s="103">
        <v>6.48</v>
      </c>
      <c r="E39" s="103">
        <v>24.44</v>
      </c>
      <c r="F39" s="103" t="s">
        <v>343</v>
      </c>
      <c r="G39" s="185" t="s">
        <v>341</v>
      </c>
    </row>
    <row r="40" spans="2:7" x14ac:dyDescent="0.3">
      <c r="B40" s="62" t="s">
        <v>366</v>
      </c>
      <c r="C40" s="97" t="s">
        <v>367</v>
      </c>
      <c r="D40" s="103">
        <v>5.66</v>
      </c>
      <c r="E40" s="103">
        <v>22.89</v>
      </c>
      <c r="F40" s="103" t="s">
        <v>343</v>
      </c>
      <c r="G40" s="185" t="s">
        <v>341</v>
      </c>
    </row>
    <row r="41" spans="2:7" x14ac:dyDescent="0.3">
      <c r="B41" s="62" t="s">
        <v>368</v>
      </c>
      <c r="C41" s="97" t="s">
        <v>369</v>
      </c>
      <c r="D41" s="103">
        <v>5.86</v>
      </c>
      <c r="E41" s="103">
        <v>23.05</v>
      </c>
      <c r="F41" s="103" t="s">
        <v>343</v>
      </c>
      <c r="G41" s="185" t="s">
        <v>341</v>
      </c>
    </row>
    <row r="42" spans="2:7" x14ac:dyDescent="0.3">
      <c r="B42" s="104" t="s">
        <v>153</v>
      </c>
      <c r="C42" s="97"/>
      <c r="D42" s="103"/>
      <c r="E42" s="103"/>
      <c r="F42" s="103"/>
      <c r="G42" s="103"/>
    </row>
    <row r="43" spans="2:7" x14ac:dyDescent="0.3">
      <c r="B43" s="92" t="s">
        <v>505</v>
      </c>
      <c r="C43" s="97" t="s">
        <v>225</v>
      </c>
      <c r="D43" s="290">
        <v>25.49</v>
      </c>
      <c r="E43" s="186">
        <v>65.3</v>
      </c>
      <c r="F43" s="103" t="s">
        <v>343</v>
      </c>
      <c r="G43" s="185" t="s">
        <v>341</v>
      </c>
    </row>
    <row r="44" spans="2:7" x14ac:dyDescent="0.3">
      <c r="B44" s="282" t="s">
        <v>505</v>
      </c>
      <c r="C44" s="97" t="s">
        <v>361</v>
      </c>
      <c r="D44" s="290">
        <v>15.97</v>
      </c>
      <c r="E44" s="186">
        <v>49.06</v>
      </c>
      <c r="F44" s="103" t="s">
        <v>343</v>
      </c>
      <c r="G44" s="185" t="s">
        <v>341</v>
      </c>
    </row>
    <row r="45" spans="2:7" x14ac:dyDescent="0.3">
      <c r="B45" s="288" t="s">
        <v>505</v>
      </c>
      <c r="C45" s="289" t="s">
        <v>373</v>
      </c>
      <c r="D45" s="290">
        <v>10.119999999999999</v>
      </c>
      <c r="E45" s="186">
        <v>44.47</v>
      </c>
      <c r="F45" s="279" t="s">
        <v>343</v>
      </c>
      <c r="G45" s="279" t="s">
        <v>226</v>
      </c>
    </row>
    <row r="46" spans="2:7" x14ac:dyDescent="0.3">
      <c r="B46" s="282" t="s">
        <v>505</v>
      </c>
      <c r="C46" s="97" t="s">
        <v>363</v>
      </c>
      <c r="D46" s="290">
        <v>11.09</v>
      </c>
      <c r="E46" s="186">
        <v>36.229999999999997</v>
      </c>
      <c r="F46" s="103" t="s">
        <v>343</v>
      </c>
      <c r="G46" s="185" t="s">
        <v>341</v>
      </c>
    </row>
    <row r="47" spans="2:7" x14ac:dyDescent="0.3">
      <c r="B47" s="282" t="s">
        <v>505</v>
      </c>
      <c r="C47" s="97" t="s">
        <v>365</v>
      </c>
      <c r="D47" s="290">
        <v>11.43</v>
      </c>
      <c r="E47" s="186">
        <v>36.229999999999997</v>
      </c>
      <c r="F47" s="103" t="s">
        <v>343</v>
      </c>
      <c r="G47" s="185" t="s">
        <v>341</v>
      </c>
    </row>
    <row r="48" spans="2:7" x14ac:dyDescent="0.3">
      <c r="B48" s="288" t="s">
        <v>505</v>
      </c>
      <c r="C48" s="289" t="s">
        <v>380</v>
      </c>
      <c r="D48" s="290">
        <v>10.54</v>
      </c>
      <c r="E48" s="186">
        <v>45.6</v>
      </c>
      <c r="F48" s="279" t="s">
        <v>343</v>
      </c>
      <c r="G48" s="279" t="s">
        <v>226</v>
      </c>
    </row>
    <row r="49" spans="2:7" x14ac:dyDescent="0.3">
      <c r="B49" s="282" t="s">
        <v>505</v>
      </c>
      <c r="C49" s="97" t="s">
        <v>367</v>
      </c>
      <c r="D49" s="290">
        <v>11.43</v>
      </c>
      <c r="E49" s="186">
        <v>36.229999999999997</v>
      </c>
      <c r="F49" s="103" t="s">
        <v>343</v>
      </c>
      <c r="G49" s="185" t="s">
        <v>341</v>
      </c>
    </row>
    <row r="50" spans="2:7" x14ac:dyDescent="0.3">
      <c r="B50" s="282" t="s">
        <v>505</v>
      </c>
      <c r="C50" s="97" t="s">
        <v>369</v>
      </c>
      <c r="D50" s="290">
        <v>19.489999999999998</v>
      </c>
      <c r="E50" s="186">
        <v>55.69</v>
      </c>
      <c r="F50" s="103" t="s">
        <v>343</v>
      </c>
      <c r="G50" s="185" t="s">
        <v>341</v>
      </c>
    </row>
    <row r="51" spans="2:7" x14ac:dyDescent="0.3">
      <c r="B51" s="62"/>
      <c r="C51" s="97"/>
      <c r="D51" s="103"/>
      <c r="E51" s="186"/>
      <c r="F51" s="103"/>
      <c r="G51" s="103"/>
    </row>
    <row r="52" spans="2:7" x14ac:dyDescent="0.3">
      <c r="B52" s="62"/>
      <c r="C52" s="97"/>
      <c r="D52" s="103"/>
      <c r="E52" s="186"/>
      <c r="F52" s="103"/>
      <c r="G52" s="103"/>
    </row>
    <row r="53" spans="2:7" x14ac:dyDescent="0.3">
      <c r="B53" s="104" t="s">
        <v>154</v>
      </c>
      <c r="C53" s="97"/>
      <c r="D53" s="107"/>
      <c r="E53" s="186"/>
      <c r="F53" s="107"/>
      <c r="G53" s="107"/>
    </row>
    <row r="54" spans="2:7" x14ac:dyDescent="0.3">
      <c r="B54" s="104"/>
      <c r="C54" s="97"/>
      <c r="D54" s="107"/>
      <c r="E54" s="186"/>
      <c r="F54" s="107"/>
      <c r="G54" s="107"/>
    </row>
    <row r="55" spans="2:7" x14ac:dyDescent="0.3">
      <c r="B55" s="62" t="s">
        <v>151</v>
      </c>
      <c r="C55" s="97" t="s">
        <v>527</v>
      </c>
      <c r="D55" s="186">
        <v>13.69</v>
      </c>
      <c r="E55" s="186"/>
      <c r="F55" s="103" t="s">
        <v>343</v>
      </c>
      <c r="G55" s="185" t="s">
        <v>341</v>
      </c>
    </row>
    <row r="56" spans="2:7" x14ac:dyDescent="0.3">
      <c r="B56" s="62"/>
      <c r="C56" s="97" t="s">
        <v>373</v>
      </c>
      <c r="D56" s="186">
        <v>13.62</v>
      </c>
      <c r="E56" s="186"/>
      <c r="F56" s="103" t="s">
        <v>343</v>
      </c>
      <c r="G56" s="185" t="s">
        <v>341</v>
      </c>
    </row>
    <row r="57" spans="2:7" x14ac:dyDescent="0.3">
      <c r="B57" s="62" t="s">
        <v>178</v>
      </c>
      <c r="C57" s="97" t="s">
        <v>363</v>
      </c>
      <c r="D57" s="186">
        <v>5.67</v>
      </c>
      <c r="E57" s="186"/>
      <c r="F57" s="103" t="s">
        <v>343</v>
      </c>
      <c r="G57" s="185" t="s">
        <v>341</v>
      </c>
    </row>
    <row r="58" spans="2:7" x14ac:dyDescent="0.3">
      <c r="B58" s="62" t="s">
        <v>178</v>
      </c>
      <c r="C58" s="97" t="s">
        <v>365</v>
      </c>
      <c r="D58" s="186">
        <v>5.67</v>
      </c>
      <c r="E58" s="186"/>
      <c r="F58" s="103" t="s">
        <v>343</v>
      </c>
      <c r="G58" s="185" t="s">
        <v>341</v>
      </c>
    </row>
    <row r="59" spans="2:7" x14ac:dyDescent="0.3">
      <c r="B59" s="62"/>
      <c r="C59" s="281" t="s">
        <v>380</v>
      </c>
      <c r="D59" s="186">
        <v>13.62</v>
      </c>
      <c r="E59" s="186"/>
      <c r="F59" s="279"/>
      <c r="G59" s="185"/>
    </row>
    <row r="60" spans="2:7" x14ac:dyDescent="0.3">
      <c r="B60" s="62" t="s">
        <v>178</v>
      </c>
      <c r="C60" s="97" t="s">
        <v>367</v>
      </c>
      <c r="D60" s="186">
        <v>5.67</v>
      </c>
      <c r="E60" s="186"/>
      <c r="F60" s="103" t="s">
        <v>343</v>
      </c>
      <c r="G60" s="185" t="s">
        <v>341</v>
      </c>
    </row>
    <row r="61" spans="2:7" x14ac:dyDescent="0.3">
      <c r="B61" s="62"/>
      <c r="C61" s="97" t="s">
        <v>369</v>
      </c>
      <c r="D61" s="186">
        <v>8.42</v>
      </c>
      <c r="E61" s="186"/>
      <c r="F61" s="103" t="s">
        <v>343</v>
      </c>
      <c r="G61" s="185" t="s">
        <v>341</v>
      </c>
    </row>
    <row r="62" spans="2:7" x14ac:dyDescent="0.3">
      <c r="B62" s="104"/>
      <c r="C62" s="97"/>
      <c r="D62" s="107"/>
      <c r="E62" s="186"/>
      <c r="F62" s="107"/>
      <c r="G62" s="107"/>
    </row>
    <row r="63" spans="2:7" ht="28.8" x14ac:dyDescent="0.3">
      <c r="B63" s="280" t="s">
        <v>533</v>
      </c>
      <c r="C63" s="281" t="s">
        <v>373</v>
      </c>
      <c r="D63" s="186">
        <v>6.86</v>
      </c>
      <c r="E63" s="186"/>
      <c r="F63" s="180"/>
      <c r="G63" s="180"/>
    </row>
    <row r="64" spans="2:7" ht="15" thickBot="1" x14ac:dyDescent="0.35">
      <c r="B64" s="190"/>
      <c r="C64" s="281" t="s">
        <v>380</v>
      </c>
      <c r="D64" s="186">
        <v>6.86</v>
      </c>
      <c r="E64" s="191"/>
      <c r="F64" s="102"/>
      <c r="G64" s="102"/>
    </row>
    <row r="65" spans="2:7" ht="15" thickTop="1" x14ac:dyDescent="0.3">
      <c r="B65" s="480"/>
      <c r="C65" s="88"/>
      <c r="D65" s="483">
        <f>SUM(D34:D64)</f>
        <v>233</v>
      </c>
      <c r="E65" s="483">
        <f>SUM(E34:E64)</f>
        <v>516.63000000000011</v>
      </c>
      <c r="F65" s="489"/>
      <c r="G65" s="490"/>
    </row>
    <row r="66" spans="2:7" x14ac:dyDescent="0.3">
      <c r="B66" s="481"/>
      <c r="C66" s="104" t="s">
        <v>159</v>
      </c>
      <c r="D66" s="484"/>
      <c r="E66" s="484"/>
      <c r="F66" s="491"/>
      <c r="G66" s="492"/>
    </row>
    <row r="67" spans="2:7" ht="15" thickBot="1" x14ac:dyDescent="0.35">
      <c r="B67" s="482"/>
      <c r="C67" s="86"/>
      <c r="D67" s="485"/>
      <c r="E67" s="485"/>
      <c r="F67" s="493"/>
      <c r="G67" s="494"/>
    </row>
    <row r="68" spans="2:7" ht="15" thickTop="1" x14ac:dyDescent="0.3">
      <c r="B68" s="499"/>
      <c r="C68" s="500"/>
      <c r="D68" s="500"/>
      <c r="E68" s="500"/>
      <c r="F68" s="500"/>
      <c r="G68" s="501"/>
    </row>
    <row r="69" spans="2:7" x14ac:dyDescent="0.3">
      <c r="B69" s="476" t="s">
        <v>370</v>
      </c>
      <c r="C69" s="502"/>
      <c r="D69" s="502"/>
      <c r="E69" s="502"/>
      <c r="F69" s="502"/>
      <c r="G69" s="477"/>
    </row>
    <row r="70" spans="2:7" ht="15" thickBot="1" x14ac:dyDescent="0.35">
      <c r="B70" s="493"/>
      <c r="C70" s="503"/>
      <c r="D70" s="503"/>
      <c r="E70" s="503"/>
      <c r="F70" s="503"/>
      <c r="G70" s="494"/>
    </row>
    <row r="71" spans="2:7" ht="15" thickTop="1" x14ac:dyDescent="0.3"/>
    <row r="72" spans="2:7" ht="18" x14ac:dyDescent="0.3">
      <c r="B72" s="473" t="s">
        <v>371</v>
      </c>
      <c r="C72" s="473"/>
      <c r="D72" s="59"/>
      <c r="E72" s="59"/>
      <c r="F72" s="59"/>
      <c r="G72" s="59"/>
    </row>
    <row r="73" spans="2:7" ht="15" thickBot="1" x14ac:dyDescent="0.35">
      <c r="B73" s="60"/>
      <c r="C73" s="59"/>
      <c r="D73" s="59"/>
      <c r="E73" s="59"/>
      <c r="F73" s="59"/>
      <c r="G73" s="59"/>
    </row>
    <row r="74" spans="2:7" ht="15" customHeight="1" thickTop="1" x14ac:dyDescent="0.3">
      <c r="B74" s="495" t="s">
        <v>145</v>
      </c>
      <c r="C74" s="495" t="s">
        <v>146</v>
      </c>
      <c r="D74" s="474" t="s">
        <v>147</v>
      </c>
      <c r="E74" s="475"/>
      <c r="F74" s="474" t="s">
        <v>148</v>
      </c>
      <c r="G74" s="475"/>
    </row>
    <row r="75" spans="2:7" ht="15" thickBot="1" x14ac:dyDescent="0.35">
      <c r="B75" s="496"/>
      <c r="C75" s="496"/>
      <c r="D75" s="497"/>
      <c r="E75" s="498"/>
      <c r="F75" s="497"/>
      <c r="G75" s="498"/>
    </row>
    <row r="76" spans="2:7" ht="15.6" thickTop="1" thickBot="1" x14ac:dyDescent="0.35">
      <c r="B76" s="76"/>
      <c r="C76" s="77"/>
      <c r="D76" s="78" t="s">
        <v>337</v>
      </c>
      <c r="E76" s="78" t="s">
        <v>338</v>
      </c>
      <c r="F76" s="78" t="s">
        <v>149</v>
      </c>
      <c r="G76" s="78" t="s">
        <v>150</v>
      </c>
    </row>
    <row r="77" spans="2:7" ht="15" thickTop="1" x14ac:dyDescent="0.3">
      <c r="B77" s="104" t="s">
        <v>168</v>
      </c>
      <c r="C77" s="97"/>
      <c r="D77" s="103"/>
      <c r="E77" s="103"/>
      <c r="F77" s="103"/>
      <c r="G77" s="103"/>
    </row>
    <row r="78" spans="2:7" ht="28.8" x14ac:dyDescent="0.3">
      <c r="B78" s="91" t="s">
        <v>372</v>
      </c>
      <c r="C78" s="97"/>
      <c r="D78" s="103"/>
      <c r="E78" s="103"/>
      <c r="F78" s="103"/>
      <c r="G78" s="103"/>
    </row>
    <row r="79" spans="2:7" x14ac:dyDescent="0.3">
      <c r="B79" s="90" t="s">
        <v>525</v>
      </c>
      <c r="C79" s="97" t="s">
        <v>373</v>
      </c>
      <c r="D79" s="103">
        <v>4</v>
      </c>
      <c r="E79" s="103">
        <v>2.5</v>
      </c>
      <c r="F79" s="103" t="s">
        <v>343</v>
      </c>
      <c r="G79" s="185" t="s">
        <v>374</v>
      </c>
    </row>
    <row r="80" spans="2:7" x14ac:dyDescent="0.3">
      <c r="B80" s="90" t="s">
        <v>526</v>
      </c>
      <c r="C80" s="97" t="s">
        <v>373</v>
      </c>
      <c r="D80" s="290">
        <v>6.33</v>
      </c>
      <c r="E80" s="103">
        <f>1.36+1.18+1.49</f>
        <v>4.03</v>
      </c>
      <c r="F80" s="103" t="s">
        <v>343</v>
      </c>
      <c r="G80" s="185" t="s">
        <v>374</v>
      </c>
    </row>
    <row r="81" spans="2:7" x14ac:dyDescent="0.3">
      <c r="B81" s="90"/>
      <c r="C81" s="97"/>
      <c r="D81" s="290"/>
      <c r="E81" s="103"/>
      <c r="F81" s="103"/>
      <c r="G81" s="97"/>
    </row>
    <row r="82" spans="2:7" x14ac:dyDescent="0.3">
      <c r="B82" s="90" t="s">
        <v>526</v>
      </c>
      <c r="C82" s="97" t="s">
        <v>363</v>
      </c>
      <c r="D82" s="290">
        <v>8.23</v>
      </c>
      <c r="E82" s="103">
        <f>1.02+1.27+2.98</f>
        <v>5.27</v>
      </c>
      <c r="F82" s="103" t="s">
        <v>343</v>
      </c>
      <c r="G82" s="185" t="s">
        <v>374</v>
      </c>
    </row>
    <row r="83" spans="2:7" x14ac:dyDescent="0.3">
      <c r="B83" s="90"/>
      <c r="C83" s="97"/>
      <c r="D83" s="290"/>
      <c r="E83" s="103"/>
      <c r="F83" s="103"/>
      <c r="G83" s="97"/>
    </row>
    <row r="84" spans="2:7" x14ac:dyDescent="0.3">
      <c r="B84" s="90" t="s">
        <v>526</v>
      </c>
      <c r="C84" s="97" t="s">
        <v>365</v>
      </c>
      <c r="D84" s="290">
        <v>8.23</v>
      </c>
      <c r="E84" s="103">
        <f>1.02+1.27+2.98</f>
        <v>5.27</v>
      </c>
      <c r="F84" s="103" t="s">
        <v>343</v>
      </c>
      <c r="G84" s="185" t="s">
        <v>374</v>
      </c>
    </row>
    <row r="85" spans="2:7" x14ac:dyDescent="0.3">
      <c r="B85" s="90"/>
      <c r="C85" s="97"/>
      <c r="D85" s="290"/>
      <c r="E85" s="103"/>
      <c r="F85" s="103"/>
      <c r="G85" s="97"/>
    </row>
    <row r="86" spans="2:7" ht="28.8" x14ac:dyDescent="0.3">
      <c r="B86" s="90" t="s">
        <v>378</v>
      </c>
      <c r="C86" s="97"/>
      <c r="D86" s="290"/>
      <c r="E86" s="103"/>
      <c r="F86" s="103" t="s">
        <v>343</v>
      </c>
      <c r="G86" s="185" t="s">
        <v>374</v>
      </c>
    </row>
    <row r="87" spans="2:7" x14ac:dyDescent="0.3">
      <c r="B87" s="90" t="s">
        <v>525</v>
      </c>
      <c r="C87" s="97" t="s">
        <v>380</v>
      </c>
      <c r="D87" s="290">
        <v>4.84</v>
      </c>
      <c r="E87" s="103">
        <v>2.21</v>
      </c>
      <c r="F87" s="103" t="s">
        <v>343</v>
      </c>
      <c r="G87" s="185" t="s">
        <v>374</v>
      </c>
    </row>
    <row r="88" spans="2:7" x14ac:dyDescent="0.3">
      <c r="B88" s="90" t="s">
        <v>526</v>
      </c>
      <c r="C88" s="97" t="s">
        <v>380</v>
      </c>
      <c r="D88" s="290">
        <v>8.74</v>
      </c>
      <c r="E88" s="103">
        <v>5</v>
      </c>
      <c r="F88" s="103" t="s">
        <v>343</v>
      </c>
      <c r="G88" s="185" t="s">
        <v>374</v>
      </c>
    </row>
    <row r="89" spans="2:7" x14ac:dyDescent="0.3">
      <c r="B89" s="90"/>
      <c r="C89" s="97"/>
      <c r="D89" s="290"/>
      <c r="E89" s="103"/>
      <c r="F89" s="103"/>
      <c r="G89" s="97"/>
    </row>
    <row r="90" spans="2:7" x14ac:dyDescent="0.3">
      <c r="B90" s="90" t="s">
        <v>526</v>
      </c>
      <c r="C90" s="97" t="s">
        <v>381</v>
      </c>
      <c r="D90" s="290">
        <v>8.23</v>
      </c>
      <c r="E90" s="103">
        <f>1.02+1.27+2.98</f>
        <v>5.27</v>
      </c>
      <c r="F90" s="103" t="s">
        <v>343</v>
      </c>
      <c r="G90" s="185" t="s">
        <v>374</v>
      </c>
    </row>
    <row r="91" spans="2:7" x14ac:dyDescent="0.3">
      <c r="B91" s="90"/>
      <c r="C91" s="97"/>
      <c r="D91" s="103"/>
      <c r="E91" s="103"/>
      <c r="F91" s="103"/>
      <c r="G91" s="97"/>
    </row>
    <row r="92" spans="2:7" x14ac:dyDescent="0.3">
      <c r="B92" s="90" t="s">
        <v>526</v>
      </c>
      <c r="C92" s="97" t="s">
        <v>384</v>
      </c>
      <c r="D92" s="103">
        <v>6.39</v>
      </c>
      <c r="E92" s="103">
        <f>1.45+2.35</f>
        <v>3.8</v>
      </c>
      <c r="F92" s="103" t="s">
        <v>343</v>
      </c>
      <c r="G92" s="185" t="s">
        <v>374</v>
      </c>
    </row>
    <row r="93" spans="2:7" ht="15" thickBot="1" x14ac:dyDescent="0.35">
      <c r="B93" s="104"/>
      <c r="C93" s="192"/>
      <c r="D93" s="107"/>
      <c r="E93" s="107"/>
      <c r="F93" s="107"/>
      <c r="G93" s="107"/>
    </row>
    <row r="94" spans="2:7" ht="15" thickTop="1" x14ac:dyDescent="0.3">
      <c r="B94" s="480"/>
      <c r="C94" s="187"/>
      <c r="D94" s="504">
        <f>SUM(D78:D93)</f>
        <v>54.990000000000009</v>
      </c>
      <c r="E94" s="507">
        <f>SUM(E78:E93)</f>
        <v>33.35</v>
      </c>
      <c r="F94" s="489"/>
      <c r="G94" s="490"/>
    </row>
    <row r="95" spans="2:7" x14ac:dyDescent="0.3">
      <c r="B95" s="481"/>
      <c r="C95" s="91" t="s">
        <v>159</v>
      </c>
      <c r="D95" s="505"/>
      <c r="E95" s="508"/>
      <c r="F95" s="491"/>
      <c r="G95" s="492"/>
    </row>
    <row r="96" spans="2:7" ht="15" thickBot="1" x14ac:dyDescent="0.35">
      <c r="B96" s="482"/>
      <c r="C96" s="188"/>
      <c r="D96" s="506"/>
      <c r="E96" s="509"/>
      <c r="F96" s="493"/>
      <c r="G96" s="494"/>
    </row>
    <row r="97" spans="2:7" ht="15" thickTop="1" x14ac:dyDescent="0.3"/>
    <row r="98" spans="2:7" ht="18" x14ac:dyDescent="0.3">
      <c r="B98" s="473" t="s">
        <v>385</v>
      </c>
      <c r="C98" s="473"/>
      <c r="D98" s="59"/>
      <c r="E98" s="59"/>
      <c r="F98" s="59"/>
      <c r="G98" s="59"/>
    </row>
    <row r="99" spans="2:7" ht="15" thickBot="1" x14ac:dyDescent="0.35">
      <c r="B99" s="60"/>
      <c r="C99" s="59"/>
      <c r="D99" s="59"/>
      <c r="E99" s="59"/>
      <c r="F99" s="59"/>
      <c r="G99" s="59"/>
    </row>
    <row r="100" spans="2:7" ht="15" customHeight="1" thickTop="1" x14ac:dyDescent="0.3">
      <c r="B100" s="495" t="s">
        <v>145</v>
      </c>
      <c r="C100" s="495" t="s">
        <v>146</v>
      </c>
      <c r="D100" s="474" t="s">
        <v>147</v>
      </c>
      <c r="E100" s="475"/>
      <c r="F100" s="474" t="s">
        <v>148</v>
      </c>
      <c r="G100" s="475"/>
    </row>
    <row r="101" spans="2:7" ht="15" thickBot="1" x14ac:dyDescent="0.35">
      <c r="B101" s="496"/>
      <c r="C101" s="496"/>
      <c r="D101" s="497"/>
      <c r="E101" s="498"/>
      <c r="F101" s="497"/>
      <c r="G101" s="498"/>
    </row>
    <row r="102" spans="2:7" ht="15.6" thickTop="1" thickBot="1" x14ac:dyDescent="0.35">
      <c r="B102" s="76"/>
      <c r="C102" s="77"/>
      <c r="D102" s="78" t="s">
        <v>337</v>
      </c>
      <c r="E102" s="78" t="s">
        <v>338</v>
      </c>
      <c r="F102" s="78" t="s">
        <v>149</v>
      </c>
      <c r="G102" s="78" t="s">
        <v>150</v>
      </c>
    </row>
    <row r="103" spans="2:7" ht="43.8" thickTop="1" x14ac:dyDescent="0.3">
      <c r="B103" s="62" t="s">
        <v>386</v>
      </c>
      <c r="C103" s="97" t="s">
        <v>387</v>
      </c>
      <c r="D103" s="97">
        <v>51.14</v>
      </c>
      <c r="E103" s="88">
        <v>75.16</v>
      </c>
      <c r="F103" s="103" t="s">
        <v>343</v>
      </c>
      <c r="G103" s="185" t="s">
        <v>341</v>
      </c>
    </row>
    <row r="104" spans="2:7" ht="28.8" x14ac:dyDescent="0.3">
      <c r="B104" s="62" t="s">
        <v>388</v>
      </c>
      <c r="C104" s="97" t="s">
        <v>389</v>
      </c>
      <c r="D104" s="289">
        <v>24.54</v>
      </c>
      <c r="E104" s="104">
        <v>48.62</v>
      </c>
      <c r="F104" s="97" t="s">
        <v>390</v>
      </c>
      <c r="G104" s="185" t="s">
        <v>341</v>
      </c>
    </row>
    <row r="105" spans="2:7" ht="28.8" x14ac:dyDescent="0.3">
      <c r="B105" s="62" t="s">
        <v>388</v>
      </c>
      <c r="C105" s="97" t="s">
        <v>391</v>
      </c>
      <c r="D105" s="289">
        <v>17.41</v>
      </c>
      <c r="E105" s="104">
        <v>41.88</v>
      </c>
      <c r="F105" s="97" t="s">
        <v>390</v>
      </c>
      <c r="G105" s="185" t="s">
        <v>341</v>
      </c>
    </row>
    <row r="106" spans="2:7" x14ac:dyDescent="0.3">
      <c r="B106" s="62" t="s">
        <v>392</v>
      </c>
      <c r="C106" s="97" t="s">
        <v>393</v>
      </c>
      <c r="D106" s="289">
        <v>14.83</v>
      </c>
      <c r="E106" s="104">
        <v>46.63</v>
      </c>
      <c r="F106" s="103" t="s">
        <v>340</v>
      </c>
      <c r="G106" s="103" t="s">
        <v>226</v>
      </c>
    </row>
    <row r="107" spans="2:7" ht="28.8" x14ac:dyDescent="0.3">
      <c r="B107" s="62" t="s">
        <v>394</v>
      </c>
      <c r="C107" s="97" t="s">
        <v>395</v>
      </c>
      <c r="D107" s="289">
        <v>13.31</v>
      </c>
      <c r="E107" s="104">
        <v>36.619999999999997</v>
      </c>
      <c r="F107" s="103" t="s">
        <v>343</v>
      </c>
      <c r="G107" s="185" t="s">
        <v>341</v>
      </c>
    </row>
    <row r="108" spans="2:7" x14ac:dyDescent="0.3">
      <c r="B108" s="62" t="s">
        <v>167</v>
      </c>
      <c r="C108" s="97" t="s">
        <v>396</v>
      </c>
      <c r="D108" s="289">
        <v>13.29</v>
      </c>
      <c r="E108" s="104">
        <v>35.9</v>
      </c>
      <c r="F108" s="103" t="s">
        <v>343</v>
      </c>
      <c r="G108" s="185" t="s">
        <v>341</v>
      </c>
    </row>
    <row r="109" spans="2:7" x14ac:dyDescent="0.3">
      <c r="B109" s="62" t="s">
        <v>523</v>
      </c>
      <c r="C109" s="97" t="s">
        <v>397</v>
      </c>
      <c r="D109" s="289">
        <v>74.489999999999995</v>
      </c>
      <c r="E109" s="104">
        <v>84.68</v>
      </c>
      <c r="F109" s="103" t="s">
        <v>343</v>
      </c>
      <c r="G109" s="185" t="s">
        <v>341</v>
      </c>
    </row>
    <row r="110" spans="2:7" x14ac:dyDescent="0.3">
      <c r="B110" s="62" t="s">
        <v>520</v>
      </c>
      <c r="C110" s="281" t="s">
        <v>524</v>
      </c>
      <c r="D110" s="289">
        <v>16.559999999999999</v>
      </c>
      <c r="E110" s="280"/>
      <c r="F110" s="279" t="s">
        <v>343</v>
      </c>
      <c r="G110" s="185" t="s">
        <v>341</v>
      </c>
    </row>
    <row r="111" spans="2:7" ht="15" thickBot="1" x14ac:dyDescent="0.35">
      <c r="B111" s="104"/>
      <c r="C111" s="102"/>
      <c r="D111" s="107"/>
      <c r="E111" s="105"/>
      <c r="F111" s="107"/>
      <c r="G111" s="107"/>
    </row>
    <row r="112" spans="2:7" ht="15" thickTop="1" x14ac:dyDescent="0.3">
      <c r="B112" s="480"/>
      <c r="C112" s="187"/>
      <c r="D112" s="483">
        <f>SUM(D103:D111)</f>
        <v>225.57</v>
      </c>
      <c r="E112" s="486">
        <f>E103+E104+E105+E106+E107+E108+E109+E23</f>
        <v>443.9</v>
      </c>
      <c r="F112" s="489"/>
      <c r="G112" s="490"/>
    </row>
    <row r="113" spans="2:7" x14ac:dyDescent="0.3">
      <c r="B113" s="481"/>
      <c r="C113" s="91" t="s">
        <v>265</v>
      </c>
      <c r="D113" s="484"/>
      <c r="E113" s="487"/>
      <c r="F113" s="491"/>
      <c r="G113" s="492"/>
    </row>
    <row r="114" spans="2:7" ht="15" thickBot="1" x14ac:dyDescent="0.35">
      <c r="B114" s="482"/>
      <c r="C114" s="188"/>
      <c r="D114" s="485"/>
      <c r="E114" s="488"/>
      <c r="F114" s="493"/>
      <c r="G114" s="494"/>
    </row>
    <row r="115" spans="2:7" ht="15" thickTop="1" x14ac:dyDescent="0.3"/>
    <row r="116" spans="2:7" ht="18" x14ac:dyDescent="0.3">
      <c r="B116" s="473" t="s">
        <v>399</v>
      </c>
      <c r="C116" s="473"/>
      <c r="D116" s="59"/>
      <c r="E116" s="59"/>
      <c r="F116" s="59"/>
      <c r="G116" s="59"/>
    </row>
    <row r="117" spans="2:7" ht="15" thickBot="1" x14ac:dyDescent="0.35">
      <c r="B117" s="60"/>
      <c r="C117" s="59"/>
      <c r="D117" s="59"/>
      <c r="E117" s="59"/>
      <c r="F117" s="59"/>
      <c r="G117" s="59"/>
    </row>
    <row r="118" spans="2:7" ht="15" customHeight="1" thickTop="1" x14ac:dyDescent="0.3">
      <c r="B118" s="495" t="s">
        <v>145</v>
      </c>
      <c r="C118" s="495" t="s">
        <v>146</v>
      </c>
      <c r="D118" s="474" t="s">
        <v>147</v>
      </c>
      <c r="E118" s="475"/>
      <c r="F118" s="474" t="s">
        <v>148</v>
      </c>
      <c r="G118" s="475"/>
    </row>
    <row r="119" spans="2:7" ht="15" thickBot="1" x14ac:dyDescent="0.35">
      <c r="B119" s="496"/>
      <c r="C119" s="496"/>
      <c r="D119" s="497"/>
      <c r="E119" s="498"/>
      <c r="F119" s="497"/>
      <c r="G119" s="498"/>
    </row>
    <row r="120" spans="2:7" ht="15.6" thickTop="1" thickBot="1" x14ac:dyDescent="0.35">
      <c r="B120" s="76"/>
      <c r="C120" s="77"/>
      <c r="D120" s="78" t="s">
        <v>337</v>
      </c>
      <c r="E120" s="78" t="s">
        <v>338</v>
      </c>
      <c r="F120" s="78" t="s">
        <v>149</v>
      </c>
      <c r="G120" s="78" t="s">
        <v>150</v>
      </c>
    </row>
    <row r="121" spans="2:7" ht="29.4" thickTop="1" x14ac:dyDescent="0.3">
      <c r="B121" s="62" t="s">
        <v>400</v>
      </c>
      <c r="C121" s="97" t="s">
        <v>522</v>
      </c>
      <c r="D121" s="289">
        <v>6.37</v>
      </c>
      <c r="E121" s="106">
        <v>30.22</v>
      </c>
      <c r="F121" s="103" t="s">
        <v>343</v>
      </c>
      <c r="G121" s="103" t="s">
        <v>226</v>
      </c>
    </row>
    <row r="122" spans="2:7" ht="28.8" x14ac:dyDescent="0.3">
      <c r="B122" s="62" t="s">
        <v>401</v>
      </c>
      <c r="C122" s="97" t="s">
        <v>402</v>
      </c>
      <c r="D122" s="289">
        <v>4.0999999999999996</v>
      </c>
      <c r="E122" s="95">
        <v>22.47</v>
      </c>
      <c r="F122" s="103" t="s">
        <v>343</v>
      </c>
      <c r="G122" s="103" t="s">
        <v>226</v>
      </c>
    </row>
    <row r="123" spans="2:7" ht="28.8" x14ac:dyDescent="0.3">
      <c r="B123" s="62" t="s">
        <v>403</v>
      </c>
      <c r="C123" s="97" t="s">
        <v>404</v>
      </c>
      <c r="D123" s="97">
        <v>13.5</v>
      </c>
      <c r="E123" s="95">
        <v>31.5</v>
      </c>
      <c r="F123" s="103" t="s">
        <v>405</v>
      </c>
      <c r="G123" s="95" t="s">
        <v>406</v>
      </c>
    </row>
    <row r="124" spans="2:7" ht="15" thickBot="1" x14ac:dyDescent="0.35">
      <c r="B124" s="104"/>
      <c r="C124" s="100"/>
      <c r="D124" s="97"/>
      <c r="E124" s="95"/>
      <c r="F124" s="103"/>
      <c r="G124" s="193"/>
    </row>
    <row r="125" spans="2:7" ht="15" thickTop="1" x14ac:dyDescent="0.3">
      <c r="B125" s="480"/>
      <c r="C125" s="187"/>
      <c r="D125" s="504">
        <f>SUM(D121:D124)</f>
        <v>23.97</v>
      </c>
      <c r="E125" s="507">
        <f>SUM(E121:E124)</f>
        <v>84.19</v>
      </c>
      <c r="F125" s="489"/>
      <c r="G125" s="490"/>
    </row>
    <row r="126" spans="2:7" x14ac:dyDescent="0.3">
      <c r="B126" s="481"/>
      <c r="C126" s="91" t="s">
        <v>159</v>
      </c>
      <c r="D126" s="505"/>
      <c r="E126" s="508"/>
      <c r="F126" s="491"/>
      <c r="G126" s="492"/>
    </row>
    <row r="127" spans="2:7" ht="15" thickBot="1" x14ac:dyDescent="0.35">
      <c r="B127" s="482"/>
      <c r="C127" s="188"/>
      <c r="D127" s="506"/>
      <c r="E127" s="509"/>
      <c r="F127" s="493"/>
      <c r="G127" s="494"/>
    </row>
    <row r="128" spans="2:7" ht="15" thickTop="1" x14ac:dyDescent="0.3">
      <c r="B128" s="166"/>
      <c r="C128" s="197"/>
      <c r="D128" s="87"/>
      <c r="E128" s="87"/>
    </row>
    <row r="129" spans="2:6" ht="18" x14ac:dyDescent="0.3">
      <c r="B129" s="473" t="s">
        <v>134</v>
      </c>
      <c r="C129" s="473"/>
    </row>
    <row r="130" spans="2:6" ht="15" thickBot="1" x14ac:dyDescent="0.35"/>
    <row r="131" spans="2:6" ht="28.2" thickTop="1" x14ac:dyDescent="0.3">
      <c r="B131" s="73" t="s">
        <v>146</v>
      </c>
      <c r="C131" s="101" t="s">
        <v>179</v>
      </c>
      <c r="D131" s="99" t="s">
        <v>407</v>
      </c>
      <c r="E131" s="101" t="s">
        <v>408</v>
      </c>
      <c r="F131" s="194" t="s">
        <v>180</v>
      </c>
    </row>
    <row r="132" spans="2:6" ht="15" thickBot="1" x14ac:dyDescent="0.35">
      <c r="B132" s="83"/>
      <c r="C132" s="94"/>
      <c r="D132" s="94"/>
      <c r="E132" s="94"/>
      <c r="F132" s="84"/>
    </row>
    <row r="133" spans="2:6" ht="29.4" thickTop="1" x14ac:dyDescent="0.3">
      <c r="B133" s="67" t="s">
        <v>409</v>
      </c>
      <c r="C133" s="97"/>
      <c r="D133" s="97"/>
      <c r="E133" s="97"/>
      <c r="F133" s="66"/>
    </row>
    <row r="134" spans="2:6" x14ac:dyDescent="0.3">
      <c r="B134" s="104"/>
      <c r="C134" s="97"/>
      <c r="D134" s="97"/>
      <c r="E134" s="97"/>
      <c r="F134" s="66"/>
    </row>
    <row r="135" spans="2:6" x14ac:dyDescent="0.3">
      <c r="B135" s="104" t="s">
        <v>361</v>
      </c>
      <c r="C135" s="97"/>
      <c r="D135" s="97"/>
      <c r="E135" s="97"/>
      <c r="F135" s="66"/>
    </row>
    <row r="136" spans="2:6" x14ac:dyDescent="0.3">
      <c r="B136" s="62" t="s">
        <v>410</v>
      </c>
      <c r="C136" s="97">
        <v>1</v>
      </c>
      <c r="D136" s="97">
        <v>1.08</v>
      </c>
      <c r="E136" s="97">
        <f t="shared" ref="E136:E182" si="0">C136*D136</f>
        <v>1.08</v>
      </c>
      <c r="F136" s="104" t="s">
        <v>247</v>
      </c>
    </row>
    <row r="137" spans="2:6" ht="43.2" x14ac:dyDescent="0.3">
      <c r="B137" s="62" t="s">
        <v>411</v>
      </c>
      <c r="C137" s="97">
        <v>7</v>
      </c>
      <c r="D137" s="97">
        <v>1.22</v>
      </c>
      <c r="E137" s="97">
        <f t="shared" si="0"/>
        <v>8.5399999999999991</v>
      </c>
      <c r="F137" s="104" t="s">
        <v>247</v>
      </c>
    </row>
    <row r="138" spans="2:6" ht="28.8" x14ac:dyDescent="0.3">
      <c r="B138" s="62" t="s">
        <v>412</v>
      </c>
      <c r="C138" s="97">
        <v>3</v>
      </c>
      <c r="D138" s="97">
        <v>1.08</v>
      </c>
      <c r="E138" s="97">
        <f t="shared" si="0"/>
        <v>3.24</v>
      </c>
      <c r="F138" s="104" t="s">
        <v>247</v>
      </c>
    </row>
    <row r="139" spans="2:6" ht="28.8" x14ac:dyDescent="0.3">
      <c r="B139" s="62" t="s">
        <v>412</v>
      </c>
      <c r="C139" s="97">
        <v>3</v>
      </c>
      <c r="D139" s="97">
        <v>1.08</v>
      </c>
      <c r="E139" s="97">
        <f t="shared" si="0"/>
        <v>3.24</v>
      </c>
      <c r="F139" s="104" t="s">
        <v>247</v>
      </c>
    </row>
    <row r="140" spans="2:6" ht="28.8" x14ac:dyDescent="0.3">
      <c r="B140" s="62" t="s">
        <v>413</v>
      </c>
      <c r="C140" s="97">
        <v>1</v>
      </c>
      <c r="D140" s="97">
        <v>1.22</v>
      </c>
      <c r="E140" s="97">
        <f t="shared" si="0"/>
        <v>1.22</v>
      </c>
      <c r="F140" s="104"/>
    </row>
    <row r="141" spans="2:6" x14ac:dyDescent="0.3">
      <c r="B141" s="104" t="s">
        <v>373</v>
      </c>
      <c r="C141" s="97"/>
      <c r="D141" s="97"/>
      <c r="E141" s="97"/>
      <c r="F141" s="104"/>
    </row>
    <row r="142" spans="2:6" x14ac:dyDescent="0.3">
      <c r="B142" s="62" t="s">
        <v>262</v>
      </c>
      <c r="C142" s="97">
        <v>1</v>
      </c>
      <c r="D142" s="97">
        <v>2.65</v>
      </c>
      <c r="E142" s="97">
        <f t="shared" si="0"/>
        <v>2.65</v>
      </c>
      <c r="F142" s="104" t="s">
        <v>247</v>
      </c>
    </row>
    <row r="143" spans="2:6" ht="43.2" x14ac:dyDescent="0.3">
      <c r="B143" s="62" t="s">
        <v>414</v>
      </c>
      <c r="C143" s="97">
        <v>1</v>
      </c>
      <c r="D143" s="97">
        <v>2.04</v>
      </c>
      <c r="E143" s="97">
        <f t="shared" si="0"/>
        <v>2.04</v>
      </c>
      <c r="F143" s="104" t="s">
        <v>247</v>
      </c>
    </row>
    <row r="144" spans="2:6" ht="43.2" x14ac:dyDescent="0.3">
      <c r="B144" s="62" t="s">
        <v>415</v>
      </c>
      <c r="C144" s="97">
        <v>13</v>
      </c>
      <c r="D144" s="97">
        <v>2.2400000000000002</v>
      </c>
      <c r="E144" s="97">
        <f t="shared" si="0"/>
        <v>29.120000000000005</v>
      </c>
      <c r="F144" s="104" t="s">
        <v>247</v>
      </c>
    </row>
    <row r="145" spans="2:6" x14ac:dyDescent="0.3">
      <c r="B145" s="62"/>
      <c r="C145" s="97"/>
      <c r="D145" s="97"/>
      <c r="E145" s="97"/>
      <c r="F145" s="104"/>
    </row>
    <row r="146" spans="2:6" x14ac:dyDescent="0.3">
      <c r="B146" s="104" t="s">
        <v>363</v>
      </c>
      <c r="C146" s="97"/>
      <c r="D146" s="97"/>
      <c r="E146" s="97"/>
      <c r="F146" s="104"/>
    </row>
    <row r="147" spans="2:6" x14ac:dyDescent="0.3">
      <c r="B147" s="62" t="s">
        <v>375</v>
      </c>
      <c r="C147" s="97">
        <v>1</v>
      </c>
      <c r="D147" s="97">
        <v>1.08</v>
      </c>
      <c r="E147" s="97">
        <f t="shared" si="0"/>
        <v>1.08</v>
      </c>
      <c r="F147" s="104" t="s">
        <v>247</v>
      </c>
    </row>
    <row r="148" spans="2:6" x14ac:dyDescent="0.3">
      <c r="B148" s="62" t="s">
        <v>376</v>
      </c>
      <c r="C148" s="97">
        <v>1</v>
      </c>
      <c r="D148" s="97">
        <v>1.08</v>
      </c>
      <c r="E148" s="97">
        <f t="shared" si="0"/>
        <v>1.08</v>
      </c>
      <c r="F148" s="104" t="s">
        <v>247</v>
      </c>
    </row>
    <row r="149" spans="2:6" ht="43.2" x14ac:dyDescent="0.3">
      <c r="B149" s="62" t="s">
        <v>416</v>
      </c>
      <c r="C149" s="97">
        <v>2</v>
      </c>
      <c r="D149" s="97">
        <v>1.22</v>
      </c>
      <c r="E149" s="97">
        <f t="shared" si="0"/>
        <v>2.44</v>
      </c>
      <c r="F149" s="104" t="s">
        <v>247</v>
      </c>
    </row>
    <row r="150" spans="2:6" ht="43.2" x14ac:dyDescent="0.3">
      <c r="B150" s="62" t="s">
        <v>417</v>
      </c>
      <c r="C150" s="97">
        <v>11</v>
      </c>
      <c r="D150" s="97">
        <v>1.22</v>
      </c>
      <c r="E150" s="97">
        <f t="shared" si="0"/>
        <v>13.42</v>
      </c>
      <c r="F150" s="104" t="s">
        <v>247</v>
      </c>
    </row>
    <row r="151" spans="2:6" x14ac:dyDescent="0.3">
      <c r="B151" s="62"/>
      <c r="C151" s="97"/>
      <c r="D151" s="97"/>
      <c r="E151" s="97"/>
      <c r="F151" s="104"/>
    </row>
    <row r="152" spans="2:6" x14ac:dyDescent="0.3">
      <c r="B152" s="104" t="s">
        <v>365</v>
      </c>
      <c r="C152" s="97"/>
      <c r="D152" s="97"/>
      <c r="E152" s="97"/>
      <c r="F152" s="104"/>
    </row>
    <row r="153" spans="2:6" x14ac:dyDescent="0.3">
      <c r="B153" s="62" t="s">
        <v>377</v>
      </c>
      <c r="C153" s="97">
        <v>1</v>
      </c>
      <c r="D153" s="97">
        <v>1.08</v>
      </c>
      <c r="E153" s="97">
        <f t="shared" si="0"/>
        <v>1.08</v>
      </c>
      <c r="F153" s="104" t="s">
        <v>247</v>
      </c>
    </row>
    <row r="154" spans="2:6" x14ac:dyDescent="0.3">
      <c r="B154" s="62" t="s">
        <v>379</v>
      </c>
      <c r="C154" s="97">
        <v>1</v>
      </c>
      <c r="D154" s="97">
        <v>1.08</v>
      </c>
      <c r="E154" s="97">
        <f t="shared" si="0"/>
        <v>1.08</v>
      </c>
      <c r="F154" s="104" t="s">
        <v>247</v>
      </c>
    </row>
    <row r="155" spans="2:6" ht="28.8" x14ac:dyDescent="0.3">
      <c r="B155" s="62" t="s">
        <v>346</v>
      </c>
      <c r="C155" s="97">
        <v>2</v>
      </c>
      <c r="D155" s="97">
        <v>1.22</v>
      </c>
      <c r="E155" s="97">
        <f t="shared" si="0"/>
        <v>2.44</v>
      </c>
      <c r="F155" s="104" t="s">
        <v>247</v>
      </c>
    </row>
    <row r="156" spans="2:6" ht="43.2" x14ac:dyDescent="0.3">
      <c r="B156" s="62" t="s">
        <v>348</v>
      </c>
      <c r="C156" s="97">
        <v>2</v>
      </c>
      <c r="D156" s="97">
        <v>1.22</v>
      </c>
      <c r="E156" s="97">
        <f t="shared" si="0"/>
        <v>2.44</v>
      </c>
      <c r="F156" s="104" t="s">
        <v>247</v>
      </c>
    </row>
    <row r="157" spans="2:6" ht="28.8" x14ac:dyDescent="0.3">
      <c r="B157" s="62" t="s">
        <v>352</v>
      </c>
      <c r="C157" s="97">
        <v>9</v>
      </c>
      <c r="D157" s="97">
        <v>1.22</v>
      </c>
      <c r="E157" s="97">
        <f t="shared" si="0"/>
        <v>10.98</v>
      </c>
      <c r="F157" s="104" t="s">
        <v>247</v>
      </c>
    </row>
    <row r="158" spans="2:6" x14ac:dyDescent="0.3">
      <c r="B158" s="81"/>
      <c r="C158" s="97"/>
      <c r="D158" s="97"/>
      <c r="E158" s="97"/>
      <c r="F158" s="104"/>
    </row>
    <row r="159" spans="2:6" x14ac:dyDescent="0.3">
      <c r="B159" s="104" t="s">
        <v>380</v>
      </c>
      <c r="C159" s="97"/>
      <c r="D159" s="97"/>
      <c r="E159" s="97"/>
      <c r="F159" s="104"/>
    </row>
    <row r="160" spans="2:6" x14ac:dyDescent="0.3">
      <c r="B160" s="104"/>
      <c r="C160" s="97"/>
      <c r="D160" s="97"/>
      <c r="E160" s="97"/>
      <c r="F160" s="104"/>
    </row>
    <row r="161" spans="2:6" x14ac:dyDescent="0.3">
      <c r="B161" s="62" t="s">
        <v>262</v>
      </c>
      <c r="C161" s="97">
        <v>1</v>
      </c>
      <c r="D161" s="97">
        <v>2.65</v>
      </c>
      <c r="E161" s="97">
        <f t="shared" si="0"/>
        <v>2.65</v>
      </c>
      <c r="F161" s="104" t="s">
        <v>247</v>
      </c>
    </row>
    <row r="162" spans="2:6" ht="28.8" x14ac:dyDescent="0.3">
      <c r="B162" s="62" t="s">
        <v>418</v>
      </c>
      <c r="C162" s="167">
        <v>1</v>
      </c>
      <c r="D162" s="167">
        <v>2.04</v>
      </c>
      <c r="E162" s="167">
        <f t="shared" si="0"/>
        <v>2.04</v>
      </c>
      <c r="F162" s="177" t="s">
        <v>247</v>
      </c>
    </row>
    <row r="163" spans="2:6" ht="43.2" x14ac:dyDescent="0.3">
      <c r="B163" s="62" t="s">
        <v>415</v>
      </c>
      <c r="C163" s="177">
        <v>13</v>
      </c>
      <c r="D163" s="177">
        <v>2.2400000000000002</v>
      </c>
      <c r="E163" s="177">
        <f t="shared" si="0"/>
        <v>29.120000000000005</v>
      </c>
      <c r="F163" s="177" t="s">
        <v>247</v>
      </c>
    </row>
    <row r="164" spans="2:6" x14ac:dyDescent="0.3">
      <c r="B164" s="81"/>
      <c r="C164" s="97"/>
      <c r="D164" s="97"/>
      <c r="E164" s="97"/>
      <c r="F164" s="63"/>
    </row>
    <row r="165" spans="2:6" x14ac:dyDescent="0.3">
      <c r="B165" s="104" t="s">
        <v>367</v>
      </c>
      <c r="C165" s="97"/>
      <c r="D165" s="97"/>
      <c r="E165" s="97"/>
      <c r="F165" s="63"/>
    </row>
    <row r="166" spans="2:6" x14ac:dyDescent="0.3">
      <c r="B166" s="62" t="s">
        <v>382</v>
      </c>
      <c r="C166" s="97">
        <v>1</v>
      </c>
      <c r="D166" s="97">
        <v>1.08</v>
      </c>
      <c r="E166" s="97">
        <f t="shared" si="0"/>
        <v>1.08</v>
      </c>
      <c r="F166" s="104" t="s">
        <v>247</v>
      </c>
    </row>
    <row r="167" spans="2:6" x14ac:dyDescent="0.3">
      <c r="B167" s="62" t="s">
        <v>383</v>
      </c>
      <c r="C167" s="97">
        <v>1</v>
      </c>
      <c r="D167" s="97">
        <v>1.08</v>
      </c>
      <c r="E167" s="97">
        <f t="shared" si="0"/>
        <v>1.08</v>
      </c>
      <c r="F167" s="104" t="s">
        <v>247</v>
      </c>
    </row>
    <row r="168" spans="2:6" ht="28.8" x14ac:dyDescent="0.3">
      <c r="B168" s="62" t="s">
        <v>419</v>
      </c>
      <c r="C168" s="97">
        <v>2</v>
      </c>
      <c r="D168" s="97">
        <v>1.22</v>
      </c>
      <c r="E168" s="97">
        <f t="shared" si="0"/>
        <v>2.44</v>
      </c>
      <c r="F168" s="104" t="s">
        <v>247</v>
      </c>
    </row>
    <row r="169" spans="2:6" x14ac:dyDescent="0.3">
      <c r="B169" s="62" t="s">
        <v>420</v>
      </c>
      <c r="C169" s="97">
        <v>2</v>
      </c>
      <c r="D169" s="97">
        <v>1.22</v>
      </c>
      <c r="E169" s="97">
        <f t="shared" si="0"/>
        <v>2.44</v>
      </c>
      <c r="F169" s="104" t="s">
        <v>247</v>
      </c>
    </row>
    <row r="170" spans="2:6" x14ac:dyDescent="0.3">
      <c r="B170" s="62" t="s">
        <v>421</v>
      </c>
      <c r="C170" s="97">
        <v>9</v>
      </c>
      <c r="D170" s="97">
        <v>1.22</v>
      </c>
      <c r="E170" s="97">
        <f t="shared" si="0"/>
        <v>10.98</v>
      </c>
      <c r="F170" s="104" t="s">
        <v>247</v>
      </c>
    </row>
    <row r="171" spans="2:6" x14ac:dyDescent="0.3">
      <c r="B171" s="62"/>
      <c r="C171" s="97"/>
      <c r="D171" s="97"/>
      <c r="E171" s="97"/>
      <c r="F171" s="63"/>
    </row>
    <row r="172" spans="2:6" x14ac:dyDescent="0.3">
      <c r="B172" s="104" t="s">
        <v>369</v>
      </c>
      <c r="C172" s="97"/>
      <c r="D172" s="97"/>
      <c r="E172" s="97"/>
      <c r="F172" s="63"/>
    </row>
    <row r="173" spans="2:6" ht="28.8" x14ac:dyDescent="0.3">
      <c r="B173" s="90" t="s">
        <v>422</v>
      </c>
      <c r="C173" s="97">
        <v>3</v>
      </c>
      <c r="D173" s="97">
        <v>1.22</v>
      </c>
      <c r="E173" s="97">
        <f t="shared" si="0"/>
        <v>3.66</v>
      </c>
      <c r="F173" s="104" t="s">
        <v>247</v>
      </c>
    </row>
    <row r="174" spans="2:6" x14ac:dyDescent="0.3">
      <c r="B174" s="90" t="s">
        <v>383</v>
      </c>
      <c r="C174" s="97">
        <v>1</v>
      </c>
      <c r="D174" s="97">
        <v>1.08</v>
      </c>
      <c r="E174" s="97">
        <f t="shared" si="0"/>
        <v>1.08</v>
      </c>
      <c r="F174" s="104" t="s">
        <v>247</v>
      </c>
    </row>
    <row r="175" spans="2:6" ht="57.6" x14ac:dyDescent="0.3">
      <c r="B175" s="195" t="s">
        <v>423</v>
      </c>
      <c r="C175" s="97">
        <v>8</v>
      </c>
      <c r="D175" s="97">
        <v>1.22</v>
      </c>
      <c r="E175" s="97">
        <f t="shared" si="0"/>
        <v>9.76</v>
      </c>
      <c r="F175" s="104" t="s">
        <v>247</v>
      </c>
    </row>
    <row r="176" spans="2:6" x14ac:dyDescent="0.3">
      <c r="B176" s="195" t="s">
        <v>424</v>
      </c>
      <c r="C176" s="97">
        <v>2</v>
      </c>
      <c r="D176" s="97">
        <v>1.22</v>
      </c>
      <c r="E176" s="97">
        <f t="shared" si="0"/>
        <v>2.44</v>
      </c>
      <c r="F176" s="104" t="s">
        <v>247</v>
      </c>
    </row>
    <row r="177" spans="2:6" x14ac:dyDescent="0.3">
      <c r="B177" s="195"/>
      <c r="C177" s="97"/>
      <c r="D177" s="97"/>
      <c r="E177" s="97"/>
      <c r="F177" s="63"/>
    </row>
    <row r="178" spans="2:6" ht="28.8" x14ac:dyDescent="0.3">
      <c r="B178" s="67" t="s">
        <v>425</v>
      </c>
      <c r="C178" s="97"/>
      <c r="D178" s="97"/>
      <c r="E178" s="97"/>
      <c r="F178" s="63"/>
    </row>
    <row r="179" spans="2:6" x14ac:dyDescent="0.3">
      <c r="B179" s="195"/>
      <c r="C179" s="97"/>
      <c r="D179" s="97"/>
      <c r="E179" s="97"/>
      <c r="F179" s="63"/>
    </row>
    <row r="180" spans="2:6" x14ac:dyDescent="0.3">
      <c r="B180" s="104" t="s">
        <v>426</v>
      </c>
      <c r="C180" s="97">
        <v>1</v>
      </c>
      <c r="D180" s="97">
        <v>0.36</v>
      </c>
      <c r="E180" s="97">
        <f t="shared" si="0"/>
        <v>0.36</v>
      </c>
      <c r="F180" s="104" t="s">
        <v>247</v>
      </c>
    </row>
    <row r="181" spans="2:6" x14ac:dyDescent="0.3">
      <c r="B181" s="104" t="s">
        <v>427</v>
      </c>
      <c r="C181" s="97">
        <v>1</v>
      </c>
      <c r="D181" s="97">
        <v>0.36</v>
      </c>
      <c r="E181" s="97">
        <f t="shared" si="0"/>
        <v>0.36</v>
      </c>
      <c r="F181" s="104" t="s">
        <v>247</v>
      </c>
    </row>
    <row r="182" spans="2:6" ht="43.2" x14ac:dyDescent="0.3">
      <c r="B182" s="62" t="s">
        <v>428</v>
      </c>
      <c r="C182" s="97">
        <v>1</v>
      </c>
      <c r="D182" s="97">
        <v>5.3</v>
      </c>
      <c r="E182" s="97">
        <f t="shared" si="0"/>
        <v>5.3</v>
      </c>
      <c r="F182" s="104" t="s">
        <v>247</v>
      </c>
    </row>
    <row r="183" spans="2:6" ht="43.2" x14ac:dyDescent="0.3">
      <c r="B183" s="62" t="s">
        <v>429</v>
      </c>
      <c r="C183" s="97">
        <v>1</v>
      </c>
      <c r="D183" s="97">
        <v>5.3</v>
      </c>
      <c r="E183" s="97">
        <f>C183*D183</f>
        <v>5.3</v>
      </c>
      <c r="F183" s="104" t="s">
        <v>247</v>
      </c>
    </row>
    <row r="184" spans="2:6" x14ac:dyDescent="0.3">
      <c r="B184" s="104"/>
      <c r="C184" s="97"/>
      <c r="D184" s="97"/>
      <c r="E184" s="97"/>
      <c r="F184" s="63"/>
    </row>
    <row r="185" spans="2:6" ht="15" thickBot="1" x14ac:dyDescent="0.35">
      <c r="B185" s="91"/>
      <c r="C185" s="97"/>
      <c r="D185" s="97"/>
      <c r="E185" s="97"/>
      <c r="F185" s="63"/>
    </row>
    <row r="186" spans="2:6" ht="15" thickTop="1" x14ac:dyDescent="0.3">
      <c r="B186" s="480"/>
      <c r="C186" s="510"/>
      <c r="D186" s="96"/>
      <c r="E186" s="504">
        <f>SUM(E136:E185)</f>
        <v>167.26000000000005</v>
      </c>
      <c r="F186" s="510"/>
    </row>
    <row r="187" spans="2:6" x14ac:dyDescent="0.3">
      <c r="B187" s="481"/>
      <c r="C187" s="511"/>
      <c r="D187" s="97" t="s">
        <v>430</v>
      </c>
      <c r="E187" s="505"/>
      <c r="F187" s="511"/>
    </row>
    <row r="188" spans="2:6" ht="15" thickBot="1" x14ac:dyDescent="0.35">
      <c r="B188" s="482"/>
      <c r="C188" s="512"/>
      <c r="D188" s="98"/>
      <c r="E188" s="506"/>
      <c r="F188" s="512"/>
    </row>
    <row r="189" spans="2:6" ht="15" thickTop="1" x14ac:dyDescent="0.3"/>
    <row r="190" spans="2:6" x14ac:dyDescent="0.3">
      <c r="B190" s="71" t="s">
        <v>181</v>
      </c>
      <c r="C190" s="59"/>
    </row>
    <row r="191" spans="2:6" x14ac:dyDescent="0.3">
      <c r="B191" s="72" t="s">
        <v>198</v>
      </c>
      <c r="C191" s="59"/>
    </row>
    <row r="192" spans="2:6" x14ac:dyDescent="0.3">
      <c r="B192" s="72" t="s">
        <v>264</v>
      </c>
      <c r="C192" s="59"/>
    </row>
    <row r="193" spans="2:11" x14ac:dyDescent="0.3">
      <c r="B193" s="72" t="s">
        <v>191</v>
      </c>
      <c r="C193" s="59"/>
    </row>
    <row r="195" spans="2:11" ht="18" x14ac:dyDescent="0.3">
      <c r="B195" s="130" t="s">
        <v>166</v>
      </c>
    </row>
    <row r="196" spans="2:11" ht="15" thickBot="1" x14ac:dyDescent="0.35">
      <c r="B196" s="56"/>
    </row>
    <row r="197" spans="2:11" ht="15" customHeight="1" thickTop="1" x14ac:dyDescent="0.3">
      <c r="B197" s="454" t="s">
        <v>145</v>
      </c>
      <c r="C197" s="454" t="s">
        <v>146</v>
      </c>
      <c r="D197" s="284" t="s">
        <v>147</v>
      </c>
      <c r="E197" s="285"/>
      <c r="F197" s="456" t="s">
        <v>148</v>
      </c>
      <c r="G197" s="457"/>
    </row>
    <row r="198" spans="2:11" ht="15" thickBot="1" x14ac:dyDescent="0.35">
      <c r="B198" s="455"/>
      <c r="C198" s="455"/>
      <c r="D198" s="286"/>
      <c r="E198" s="287"/>
      <c r="F198" s="458"/>
      <c r="G198" s="459"/>
    </row>
    <row r="199" spans="2:11" ht="40.799999999999997" thickTop="1" thickBot="1" x14ac:dyDescent="0.35">
      <c r="B199" s="143"/>
      <c r="C199" s="144"/>
      <c r="D199" s="145" t="s">
        <v>274</v>
      </c>
      <c r="E199" s="145" t="s">
        <v>275</v>
      </c>
      <c r="F199" s="145" t="s">
        <v>149</v>
      </c>
      <c r="G199" s="145" t="s">
        <v>150</v>
      </c>
      <c r="I199" s="3"/>
      <c r="J199" s="3"/>
      <c r="K199" s="3"/>
    </row>
    <row r="200" spans="2:11" ht="15" thickTop="1" x14ac:dyDescent="0.3">
      <c r="B200" s="119"/>
      <c r="C200" s="115"/>
      <c r="D200" s="53"/>
      <c r="E200" s="117"/>
      <c r="F200" s="117"/>
      <c r="G200" s="53"/>
      <c r="I200" s="206"/>
      <c r="J200" s="206"/>
      <c r="K200" s="206"/>
    </row>
    <row r="201" spans="2:11" ht="27.6" x14ac:dyDescent="0.3">
      <c r="B201" s="114" t="s">
        <v>4</v>
      </c>
      <c r="C201" s="53" t="s">
        <v>433</v>
      </c>
      <c r="D201" s="132">
        <v>11.85</v>
      </c>
      <c r="E201" s="132">
        <v>11.85</v>
      </c>
      <c r="F201" s="53" t="s">
        <v>279</v>
      </c>
      <c r="G201" s="53" t="s">
        <v>226</v>
      </c>
    </row>
    <row r="202" spans="2:11" x14ac:dyDescent="0.3">
      <c r="B202" s="283" t="s">
        <v>521</v>
      </c>
      <c r="C202" s="268" t="s">
        <v>369</v>
      </c>
      <c r="D202" s="132">
        <v>13.32</v>
      </c>
      <c r="E202" s="132">
        <v>13.32</v>
      </c>
      <c r="F202" s="268"/>
      <c r="G202" s="268"/>
    </row>
    <row r="203" spans="2:11" ht="15" thickBot="1" x14ac:dyDescent="0.35">
      <c r="B203" s="52"/>
      <c r="C203" s="120"/>
      <c r="D203" s="54"/>
      <c r="E203" s="54"/>
      <c r="F203" s="54"/>
      <c r="G203" s="54"/>
    </row>
    <row r="204" spans="2:11" ht="15" thickTop="1" x14ac:dyDescent="0.3">
      <c r="B204" s="460"/>
      <c r="C204" s="122"/>
      <c r="D204" s="463"/>
      <c r="E204" s="464"/>
      <c r="F204" s="465"/>
      <c r="G204" s="466"/>
    </row>
    <row r="205" spans="2:11" x14ac:dyDescent="0.3">
      <c r="B205" s="461"/>
      <c r="C205" s="123" t="s">
        <v>159</v>
      </c>
      <c r="D205" s="128">
        <f>SUM(D201:D202)</f>
        <v>25.17</v>
      </c>
      <c r="E205" s="125">
        <f>SUM(E201:E202)</f>
        <v>25.17</v>
      </c>
      <c r="F205" s="467"/>
      <c r="G205" s="468"/>
    </row>
    <row r="206" spans="2:11" ht="15" thickBot="1" x14ac:dyDescent="0.35">
      <c r="B206" s="462"/>
      <c r="C206" s="55"/>
      <c r="D206" s="471"/>
      <c r="E206" s="472"/>
      <c r="F206" s="469"/>
      <c r="G206" s="470"/>
    </row>
    <row r="207" spans="2:11" ht="15" thickTop="1" x14ac:dyDescent="0.3"/>
  </sheetData>
  <mergeCells count="63">
    <mergeCell ref="F186:F188"/>
    <mergeCell ref="B129:C129"/>
    <mergeCell ref="B186:B188"/>
    <mergeCell ref="C186:C188"/>
    <mergeCell ref="E186:E188"/>
    <mergeCell ref="B118:B119"/>
    <mergeCell ref="C118:C119"/>
    <mergeCell ref="D118:E119"/>
    <mergeCell ref="F118:G119"/>
    <mergeCell ref="B125:B127"/>
    <mergeCell ref="D125:D127"/>
    <mergeCell ref="E125:E127"/>
    <mergeCell ref="F125:G127"/>
    <mergeCell ref="B112:B114"/>
    <mergeCell ref="D112:D114"/>
    <mergeCell ref="E112:E114"/>
    <mergeCell ref="F112:G114"/>
    <mergeCell ref="B116:C116"/>
    <mergeCell ref="B98:C98"/>
    <mergeCell ref="B100:B101"/>
    <mergeCell ref="C100:C101"/>
    <mergeCell ref="D100:E101"/>
    <mergeCell ref="F100:G101"/>
    <mergeCell ref="B69:G69"/>
    <mergeCell ref="B70:G70"/>
    <mergeCell ref="B72:C72"/>
    <mergeCell ref="B94:B96"/>
    <mergeCell ref="D94:D96"/>
    <mergeCell ref="E94:E96"/>
    <mergeCell ref="F94:G96"/>
    <mergeCell ref="B74:B75"/>
    <mergeCell ref="C74:C75"/>
    <mergeCell ref="D74:E75"/>
    <mergeCell ref="F74:G75"/>
    <mergeCell ref="B65:B67"/>
    <mergeCell ref="D65:D67"/>
    <mergeCell ref="E65:E67"/>
    <mergeCell ref="F65:G67"/>
    <mergeCell ref="B68:G68"/>
    <mergeCell ref="D24:D26"/>
    <mergeCell ref="E24:E26"/>
    <mergeCell ref="F24:G26"/>
    <mergeCell ref="B29:C29"/>
    <mergeCell ref="B31:B32"/>
    <mergeCell ref="C31:C32"/>
    <mergeCell ref="D31:E32"/>
    <mergeCell ref="F31:G32"/>
    <mergeCell ref="B197:B198"/>
    <mergeCell ref="C197:C198"/>
    <mergeCell ref="F197:G198"/>
    <mergeCell ref="A2:H3"/>
    <mergeCell ref="B204:B206"/>
    <mergeCell ref="D204:E204"/>
    <mergeCell ref="F204:G206"/>
    <mergeCell ref="D206:E206"/>
    <mergeCell ref="B8:C8"/>
    <mergeCell ref="D10:E10"/>
    <mergeCell ref="F10:G10"/>
    <mergeCell ref="D11:E11"/>
    <mergeCell ref="F11:G11"/>
    <mergeCell ref="D12:E12"/>
    <mergeCell ref="F12:G12"/>
    <mergeCell ref="B24:B26"/>
  </mergeCells>
  <pageMargins left="0.7" right="0.7" top="0.75" bottom="0.75" header="0.3" footer="0.3"/>
  <pageSetup paperSize="9" scale="95"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9"/>
  <sheetViews>
    <sheetView topLeftCell="A80" workbookViewId="0">
      <selection activeCell="B89" sqref="B89"/>
    </sheetView>
  </sheetViews>
  <sheetFormatPr baseColWidth="10" defaultRowHeight="14.4" x14ac:dyDescent="0.3"/>
  <cols>
    <col min="1" max="1" width="3.109375" customWidth="1"/>
    <col min="2" max="2" width="24.109375" customWidth="1"/>
    <col min="3" max="3" width="17.5546875" customWidth="1"/>
    <col min="8" max="8" width="4.88671875" customWidth="1"/>
  </cols>
  <sheetData>
    <row r="1" spans="1:8" ht="15" thickBot="1" x14ac:dyDescent="0.35"/>
    <row r="2" spans="1:8" x14ac:dyDescent="0.3">
      <c r="A2" s="428" t="s">
        <v>137</v>
      </c>
      <c r="B2" s="429"/>
      <c r="C2" s="429"/>
      <c r="D2" s="429"/>
      <c r="E2" s="429"/>
      <c r="F2" s="429"/>
      <c r="G2" s="429"/>
      <c r="H2" s="430"/>
    </row>
    <row r="3" spans="1:8" ht="48.75" customHeight="1" thickBot="1" x14ac:dyDescent="0.35">
      <c r="A3" s="431"/>
      <c r="B3" s="432"/>
      <c r="C3" s="432"/>
      <c r="D3" s="432"/>
      <c r="E3" s="432"/>
      <c r="F3" s="432"/>
      <c r="G3" s="432"/>
      <c r="H3" s="433"/>
    </row>
    <row r="5" spans="1:8" x14ac:dyDescent="0.3">
      <c r="D5" s="515" t="s">
        <v>143</v>
      </c>
      <c r="E5" s="515"/>
      <c r="F5" s="515"/>
      <c r="G5">
        <f>D29+D51+D67+D80+D98</f>
        <v>639.73</v>
      </c>
    </row>
    <row r="6" spans="1:8" x14ac:dyDescent="0.3">
      <c r="D6" s="515" t="s">
        <v>144</v>
      </c>
      <c r="E6" s="515"/>
      <c r="F6" s="515"/>
      <c r="G6">
        <f>E133</f>
        <v>119.68</v>
      </c>
    </row>
    <row r="8" spans="1:8" ht="18" x14ac:dyDescent="0.3">
      <c r="B8" s="130" t="s">
        <v>182</v>
      </c>
    </row>
    <row r="9" spans="1:8" ht="15" thickBot="1" x14ac:dyDescent="0.35">
      <c r="B9" s="56"/>
    </row>
    <row r="10" spans="1:8" ht="15" thickTop="1" x14ac:dyDescent="0.3">
      <c r="B10" s="219"/>
      <c r="C10" s="213"/>
      <c r="D10" s="456"/>
      <c r="E10" s="457"/>
      <c r="F10" s="456"/>
      <c r="G10" s="457"/>
    </row>
    <row r="11" spans="1:8" ht="15" customHeight="1" x14ac:dyDescent="0.3">
      <c r="B11" s="220" t="s">
        <v>145</v>
      </c>
      <c r="C11" s="214" t="s">
        <v>146</v>
      </c>
      <c r="D11" s="513" t="s">
        <v>147</v>
      </c>
      <c r="E11" s="514"/>
      <c r="F11" s="513" t="s">
        <v>148</v>
      </c>
      <c r="G11" s="514"/>
    </row>
    <row r="12" spans="1:8" ht="15" thickBot="1" x14ac:dyDescent="0.35">
      <c r="B12" s="220"/>
      <c r="C12" s="141"/>
      <c r="D12" s="516"/>
      <c r="E12" s="517"/>
      <c r="F12" s="516"/>
      <c r="G12" s="517"/>
    </row>
    <row r="13" spans="1:8" ht="15.6" thickTop="1" thickBot="1" x14ac:dyDescent="0.35">
      <c r="B13" s="143"/>
      <c r="C13" s="144"/>
      <c r="D13" s="228" t="s">
        <v>149</v>
      </c>
      <c r="E13" s="228" t="s">
        <v>150</v>
      </c>
      <c r="F13" s="228" t="s">
        <v>149</v>
      </c>
      <c r="G13" s="228" t="s">
        <v>150</v>
      </c>
    </row>
    <row r="14" spans="1:8" ht="15" thickTop="1" x14ac:dyDescent="0.3">
      <c r="B14" s="119" t="s">
        <v>151</v>
      </c>
      <c r="C14" s="227"/>
      <c r="D14" s="227"/>
      <c r="E14" s="227"/>
      <c r="F14" s="227"/>
      <c r="G14" s="227"/>
    </row>
    <row r="15" spans="1:8" x14ac:dyDescent="0.3">
      <c r="B15" s="226" t="s">
        <v>280</v>
      </c>
      <c r="C15" s="227" t="s">
        <v>156</v>
      </c>
      <c r="D15" s="132">
        <v>10.17</v>
      </c>
      <c r="E15" s="132"/>
      <c r="F15" s="227" t="s">
        <v>281</v>
      </c>
      <c r="G15" s="227" t="s">
        <v>263</v>
      </c>
    </row>
    <row r="16" spans="1:8" x14ac:dyDescent="0.3">
      <c r="B16" s="226"/>
      <c r="C16" s="227"/>
      <c r="D16" s="132"/>
      <c r="E16" s="132"/>
      <c r="F16" s="227"/>
      <c r="G16" s="227"/>
    </row>
    <row r="17" spans="2:7" x14ac:dyDescent="0.3">
      <c r="B17" s="51"/>
      <c r="C17" s="227"/>
      <c r="D17" s="132"/>
      <c r="E17" s="132"/>
      <c r="F17" s="227"/>
      <c r="G17" s="227"/>
    </row>
    <row r="18" spans="2:7" x14ac:dyDescent="0.3">
      <c r="B18" s="51" t="s">
        <v>153</v>
      </c>
      <c r="C18" s="227" t="s">
        <v>156</v>
      </c>
      <c r="D18" s="132">
        <v>9.9700000000000006</v>
      </c>
      <c r="E18" s="132">
        <v>12.54</v>
      </c>
      <c r="F18" s="227" t="s">
        <v>281</v>
      </c>
      <c r="G18" s="227" t="s">
        <v>226</v>
      </c>
    </row>
    <row r="19" spans="2:7" x14ac:dyDescent="0.3">
      <c r="B19" s="226"/>
      <c r="C19" s="227" t="s">
        <v>206</v>
      </c>
      <c r="D19" s="132">
        <v>38</v>
      </c>
      <c r="E19" s="132"/>
      <c r="F19" s="227" t="s">
        <v>281</v>
      </c>
      <c r="G19" s="227"/>
    </row>
    <row r="20" spans="2:7" x14ac:dyDescent="0.3">
      <c r="B20" s="297" t="s">
        <v>452</v>
      </c>
      <c r="C20" s="132" t="s">
        <v>206</v>
      </c>
      <c r="D20" s="132">
        <v>10.43</v>
      </c>
      <c r="E20" s="132"/>
      <c r="F20" s="227"/>
      <c r="G20" s="227"/>
    </row>
    <row r="21" spans="2:7" x14ac:dyDescent="0.3">
      <c r="B21" s="134"/>
      <c r="C21" s="136"/>
      <c r="D21" s="132"/>
      <c r="E21" s="136"/>
      <c r="F21" s="227"/>
      <c r="G21" s="227"/>
    </row>
    <row r="22" spans="2:7" x14ac:dyDescent="0.3">
      <c r="B22" s="131" t="s">
        <v>154</v>
      </c>
      <c r="C22" s="136"/>
      <c r="D22" s="132">
        <v>10.68</v>
      </c>
      <c r="E22" s="136"/>
      <c r="F22" s="227" t="s">
        <v>282</v>
      </c>
      <c r="G22" s="227" t="s">
        <v>226</v>
      </c>
    </row>
    <row r="23" spans="2:7" x14ac:dyDescent="0.3">
      <c r="B23" s="297" t="s">
        <v>452</v>
      </c>
      <c r="C23" s="132" t="s">
        <v>206</v>
      </c>
      <c r="D23" s="132">
        <v>4.7300000000000004</v>
      </c>
      <c r="E23" s="136"/>
      <c r="F23" s="227"/>
      <c r="G23" s="227"/>
    </row>
    <row r="24" spans="2:7" x14ac:dyDescent="0.3">
      <c r="B24" s="51"/>
      <c r="C24" s="54"/>
      <c r="D24" s="136"/>
      <c r="E24" s="136"/>
      <c r="F24" s="54"/>
      <c r="G24" s="54"/>
    </row>
    <row r="25" spans="2:7" x14ac:dyDescent="0.3">
      <c r="B25" s="51" t="s">
        <v>155</v>
      </c>
      <c r="C25" s="54"/>
      <c r="D25" s="54"/>
      <c r="E25" s="54"/>
      <c r="F25" s="54"/>
      <c r="G25" s="54"/>
    </row>
    <row r="26" spans="2:7" x14ac:dyDescent="0.3">
      <c r="B26" s="51"/>
      <c r="C26" s="54"/>
      <c r="D26" s="54"/>
      <c r="E26" s="54"/>
      <c r="F26" s="54"/>
      <c r="G26" s="54"/>
    </row>
    <row r="27" spans="2:7" ht="15" thickBot="1" x14ac:dyDescent="0.35">
      <c r="B27" s="226"/>
      <c r="C27" s="217"/>
      <c r="D27" s="217"/>
      <c r="E27" s="217"/>
      <c r="F27" s="217"/>
      <c r="G27" s="217"/>
    </row>
    <row r="28" spans="2:7" ht="15" thickTop="1" x14ac:dyDescent="0.3">
      <c r="B28" s="460"/>
      <c r="C28" s="118"/>
      <c r="D28" s="518"/>
      <c r="E28" s="519"/>
      <c r="F28" s="463"/>
      <c r="G28" s="464"/>
    </row>
    <row r="29" spans="2:7" ht="15" customHeight="1" x14ac:dyDescent="0.3">
      <c r="B29" s="461"/>
      <c r="C29" s="118" t="s">
        <v>159</v>
      </c>
      <c r="D29" s="215">
        <f>SUM(D15:D27)</f>
        <v>83.98</v>
      </c>
      <c r="E29" s="216">
        <f>SUM(E14:E27)</f>
        <v>12.54</v>
      </c>
      <c r="F29" s="520"/>
      <c r="G29" s="521"/>
    </row>
    <row r="30" spans="2:7" ht="15" thickBot="1" x14ac:dyDescent="0.35">
      <c r="B30" s="462"/>
      <c r="C30" s="225"/>
      <c r="D30" s="522"/>
      <c r="E30" s="523"/>
      <c r="F30" s="471"/>
      <c r="G30" s="472"/>
    </row>
    <row r="31" spans="2:7" ht="15" thickTop="1" x14ac:dyDescent="0.3">
      <c r="B31" s="524"/>
      <c r="C31" s="525"/>
      <c r="D31" s="525"/>
      <c r="E31" s="525"/>
      <c r="F31" s="525"/>
      <c r="G31" s="526"/>
    </row>
    <row r="32" spans="2:7" ht="15" customHeight="1" x14ac:dyDescent="0.3">
      <c r="B32" s="513" t="s">
        <v>308</v>
      </c>
      <c r="C32" s="527"/>
      <c r="D32" s="527"/>
      <c r="E32" s="527"/>
      <c r="F32" s="527"/>
      <c r="G32" s="514"/>
    </row>
    <row r="33" spans="2:7" ht="15" thickBot="1" x14ac:dyDescent="0.35">
      <c r="B33" s="469"/>
      <c r="C33" s="528"/>
      <c r="D33" s="528"/>
      <c r="E33" s="528"/>
      <c r="F33" s="528"/>
      <c r="G33" s="470"/>
    </row>
    <row r="34" spans="2:7" ht="15" thickTop="1" x14ac:dyDescent="0.3"/>
    <row r="35" spans="2:7" ht="18" x14ac:dyDescent="0.3">
      <c r="B35" s="129" t="s">
        <v>200</v>
      </c>
    </row>
    <row r="36" spans="2:7" ht="15" thickBot="1" x14ac:dyDescent="0.35">
      <c r="B36" s="56"/>
    </row>
    <row r="37" spans="2:7" ht="15" thickTop="1" x14ac:dyDescent="0.3">
      <c r="B37" s="219"/>
      <c r="C37" s="213"/>
      <c r="D37" s="456"/>
      <c r="E37" s="457"/>
      <c r="F37" s="456"/>
      <c r="G37" s="457"/>
    </row>
    <row r="38" spans="2:7" ht="15" customHeight="1" x14ac:dyDescent="0.3">
      <c r="B38" s="220" t="s">
        <v>145</v>
      </c>
      <c r="C38" s="214" t="s">
        <v>146</v>
      </c>
      <c r="D38" s="513" t="s">
        <v>147</v>
      </c>
      <c r="E38" s="514"/>
      <c r="F38" s="513" t="s">
        <v>148</v>
      </c>
      <c r="G38" s="514"/>
    </row>
    <row r="39" spans="2:7" ht="15" thickBot="1" x14ac:dyDescent="0.35">
      <c r="B39" s="220"/>
      <c r="C39" s="141"/>
      <c r="D39" s="516"/>
      <c r="E39" s="517"/>
      <c r="F39" s="516"/>
      <c r="G39" s="517"/>
    </row>
    <row r="40" spans="2:7" ht="15.6" thickTop="1" thickBot="1" x14ac:dyDescent="0.35">
      <c r="B40" s="143"/>
      <c r="C40" s="144"/>
      <c r="D40" s="228" t="s">
        <v>149</v>
      </c>
      <c r="E40" s="228" t="s">
        <v>150</v>
      </c>
      <c r="F40" s="228" t="s">
        <v>149</v>
      </c>
      <c r="G40" s="228" t="s">
        <v>150</v>
      </c>
    </row>
    <row r="41" spans="2:7" ht="15" thickTop="1" x14ac:dyDescent="0.3">
      <c r="B41" s="119" t="s">
        <v>160</v>
      </c>
      <c r="C41" s="225"/>
      <c r="D41" s="218"/>
      <c r="E41" s="218"/>
      <c r="F41" s="227"/>
      <c r="G41" s="218"/>
    </row>
    <row r="42" spans="2:7" ht="26.4" x14ac:dyDescent="0.3">
      <c r="B42" s="223" t="s">
        <v>446</v>
      </c>
      <c r="C42" s="227" t="s">
        <v>156</v>
      </c>
      <c r="D42" s="218">
        <v>256.63</v>
      </c>
      <c r="E42" s="218"/>
      <c r="F42" s="121" t="s">
        <v>266</v>
      </c>
      <c r="G42" s="218" t="s">
        <v>447</v>
      </c>
    </row>
    <row r="43" spans="2:7" ht="25.5" customHeight="1" x14ac:dyDescent="0.3">
      <c r="B43" s="223" t="s">
        <v>446</v>
      </c>
      <c r="C43" s="227" t="s">
        <v>206</v>
      </c>
      <c r="D43" s="218">
        <v>84.86</v>
      </c>
      <c r="E43" s="218"/>
      <c r="F43" s="121" t="s">
        <v>266</v>
      </c>
      <c r="G43" s="218" t="s">
        <v>226</v>
      </c>
    </row>
    <row r="44" spans="2:7" ht="26.4" x14ac:dyDescent="0.3">
      <c r="B44" s="223" t="s">
        <v>449</v>
      </c>
      <c r="C44" s="227" t="s">
        <v>206</v>
      </c>
      <c r="D44" s="218">
        <v>8.8699999999999992</v>
      </c>
      <c r="E44" s="218">
        <v>18</v>
      </c>
      <c r="F44" s="121" t="s">
        <v>283</v>
      </c>
      <c r="G44" s="218" t="s">
        <v>226</v>
      </c>
    </row>
    <row r="45" spans="2:7" ht="26.4" x14ac:dyDescent="0.3">
      <c r="B45" s="223" t="s">
        <v>450</v>
      </c>
      <c r="C45" s="227" t="s">
        <v>206</v>
      </c>
      <c r="D45" s="218">
        <v>9.43</v>
      </c>
      <c r="E45" s="218">
        <v>18</v>
      </c>
      <c r="F45" s="121" t="s">
        <v>266</v>
      </c>
      <c r="G45" s="291" t="s">
        <v>226</v>
      </c>
    </row>
    <row r="46" spans="2:7" ht="26.4" x14ac:dyDescent="0.3">
      <c r="B46" s="223" t="s">
        <v>448</v>
      </c>
      <c r="C46" s="227" t="s">
        <v>206</v>
      </c>
      <c r="D46" s="218">
        <v>16.649999999999999</v>
      </c>
      <c r="E46" s="54"/>
      <c r="F46" s="121" t="s">
        <v>266</v>
      </c>
      <c r="G46" s="218" t="s">
        <v>226</v>
      </c>
    </row>
    <row r="47" spans="2:7" ht="26.4" x14ac:dyDescent="0.3">
      <c r="B47" s="223" t="s">
        <v>431</v>
      </c>
      <c r="C47" s="227" t="s">
        <v>206</v>
      </c>
      <c r="D47" s="218">
        <v>14.4</v>
      </c>
      <c r="E47" s="54"/>
      <c r="F47" s="121" t="s">
        <v>266</v>
      </c>
      <c r="G47" s="218" t="s">
        <v>226</v>
      </c>
    </row>
    <row r="48" spans="2:7" x14ac:dyDescent="0.3">
      <c r="B48" s="52"/>
      <c r="C48" s="225"/>
      <c r="D48" s="54"/>
      <c r="E48" s="54"/>
      <c r="F48" s="54"/>
      <c r="G48" s="54"/>
    </row>
    <row r="49" spans="2:7" ht="15" thickBot="1" x14ac:dyDescent="0.35">
      <c r="B49" s="52"/>
      <c r="C49" s="230"/>
      <c r="D49" s="54"/>
      <c r="E49" s="54"/>
      <c r="F49" s="54"/>
      <c r="G49" s="54"/>
    </row>
    <row r="50" spans="2:7" ht="15" customHeight="1" thickTop="1" x14ac:dyDescent="0.3">
      <c r="B50" s="460"/>
      <c r="C50" s="122"/>
      <c r="D50" s="463"/>
      <c r="E50" s="464"/>
      <c r="F50" s="465"/>
      <c r="G50" s="466"/>
    </row>
    <row r="51" spans="2:7" ht="15" customHeight="1" x14ac:dyDescent="0.3">
      <c r="B51" s="461"/>
      <c r="C51" s="123" t="s">
        <v>159</v>
      </c>
      <c r="D51" s="215">
        <f>SUM(D42:D47)</f>
        <v>390.84</v>
      </c>
      <c r="E51" s="216">
        <f>SUM(E42:E47)</f>
        <v>36</v>
      </c>
      <c r="F51" s="467"/>
      <c r="G51" s="468"/>
    </row>
    <row r="52" spans="2:7" ht="15" thickBot="1" x14ac:dyDescent="0.35">
      <c r="B52" s="462"/>
      <c r="C52" s="217"/>
      <c r="D52" s="529"/>
      <c r="E52" s="530"/>
      <c r="F52" s="469"/>
      <c r="G52" s="470"/>
    </row>
    <row r="53" spans="2:7" ht="15" thickTop="1" x14ac:dyDescent="0.3"/>
    <row r="54" spans="2:7" ht="18" x14ac:dyDescent="0.3">
      <c r="B54" s="130" t="s">
        <v>192</v>
      </c>
    </row>
    <row r="55" spans="2:7" ht="15" thickBot="1" x14ac:dyDescent="0.35">
      <c r="B55" s="56"/>
    </row>
    <row r="56" spans="2:7" ht="15" customHeight="1" thickTop="1" x14ac:dyDescent="0.3">
      <c r="B56" s="108"/>
      <c r="C56" s="221"/>
      <c r="D56" s="531"/>
      <c r="E56" s="532"/>
      <c r="F56" s="531"/>
      <c r="G56" s="532"/>
    </row>
    <row r="57" spans="2:7" x14ac:dyDescent="0.3">
      <c r="B57" s="109" t="s">
        <v>145</v>
      </c>
      <c r="C57" s="222" t="s">
        <v>146</v>
      </c>
      <c r="D57" s="533" t="s">
        <v>147</v>
      </c>
      <c r="E57" s="534"/>
      <c r="F57" s="533" t="s">
        <v>148</v>
      </c>
      <c r="G57" s="534"/>
    </row>
    <row r="58" spans="2:7" ht="15" thickBot="1" x14ac:dyDescent="0.35">
      <c r="B58" s="109"/>
      <c r="C58" s="110"/>
      <c r="D58" s="535"/>
      <c r="E58" s="536"/>
      <c r="F58" s="535"/>
      <c r="G58" s="536"/>
    </row>
    <row r="59" spans="2:7" ht="15.6" thickTop="1" thickBot="1" x14ac:dyDescent="0.35">
      <c r="B59" s="111"/>
      <c r="C59" s="112"/>
      <c r="D59" s="113" t="s">
        <v>149</v>
      </c>
      <c r="E59" s="113" t="s">
        <v>150</v>
      </c>
      <c r="F59" s="113" t="s">
        <v>149</v>
      </c>
      <c r="G59" s="113" t="s">
        <v>150</v>
      </c>
    </row>
    <row r="60" spans="2:7" ht="28.2" thickTop="1" x14ac:dyDescent="0.3">
      <c r="B60" s="51" t="s">
        <v>451</v>
      </c>
      <c r="C60" s="227" t="s">
        <v>267</v>
      </c>
      <c r="D60" s="218">
        <v>29.44</v>
      </c>
      <c r="E60" s="218"/>
      <c r="F60" s="218" t="s">
        <v>266</v>
      </c>
      <c r="G60" s="218" t="s">
        <v>226</v>
      </c>
    </row>
    <row r="61" spans="2:7" x14ac:dyDescent="0.3">
      <c r="B61" s="51" t="s">
        <v>166</v>
      </c>
      <c r="C61" s="227" t="s">
        <v>156</v>
      </c>
      <c r="D61" s="218">
        <v>13.02</v>
      </c>
      <c r="E61" s="218"/>
      <c r="F61" s="218" t="s">
        <v>284</v>
      </c>
      <c r="G61" s="218" t="s">
        <v>226</v>
      </c>
    </row>
    <row r="62" spans="2:7" x14ac:dyDescent="0.3">
      <c r="B62" s="51" t="s">
        <v>155</v>
      </c>
      <c r="C62" s="227"/>
      <c r="D62" s="218"/>
      <c r="E62" s="54"/>
      <c r="F62" s="218"/>
      <c r="G62" s="218"/>
    </row>
    <row r="63" spans="2:7" x14ac:dyDescent="0.3">
      <c r="B63" s="51"/>
      <c r="C63" s="227"/>
      <c r="D63" s="218"/>
      <c r="E63" s="54"/>
      <c r="F63" s="218"/>
      <c r="G63" s="218"/>
    </row>
    <row r="64" spans="2:7" ht="26.4" x14ac:dyDescent="0.3">
      <c r="B64" s="226" t="s">
        <v>177</v>
      </c>
      <c r="C64" s="227" t="s">
        <v>206</v>
      </c>
      <c r="D64" s="218">
        <v>3.7</v>
      </c>
      <c r="E64" s="54"/>
      <c r="F64" s="218" t="s">
        <v>266</v>
      </c>
      <c r="G64" s="218" t="s">
        <v>284</v>
      </c>
    </row>
    <row r="65" spans="2:7" ht="15" thickBot="1" x14ac:dyDescent="0.35">
      <c r="B65" s="52"/>
      <c r="C65" s="229"/>
      <c r="D65" s="54"/>
      <c r="E65" s="54"/>
      <c r="F65" s="54"/>
      <c r="G65" s="54"/>
    </row>
    <row r="66" spans="2:7" ht="15" thickTop="1" x14ac:dyDescent="0.3">
      <c r="B66" s="460"/>
      <c r="C66" s="122"/>
      <c r="D66" s="463"/>
      <c r="E66" s="464"/>
      <c r="F66" s="465"/>
      <c r="G66" s="466"/>
    </row>
    <row r="67" spans="2:7" x14ac:dyDescent="0.3">
      <c r="B67" s="461"/>
      <c r="C67" s="123" t="s">
        <v>265</v>
      </c>
      <c r="D67" s="215">
        <f>SUM(D60:D64)</f>
        <v>46.160000000000004</v>
      </c>
      <c r="E67" s="216"/>
      <c r="F67" s="467"/>
      <c r="G67" s="468"/>
    </row>
    <row r="68" spans="2:7" ht="15" customHeight="1" thickBot="1" x14ac:dyDescent="0.35">
      <c r="B68" s="462"/>
      <c r="C68" s="54"/>
      <c r="D68" s="529"/>
      <c r="E68" s="530"/>
      <c r="F68" s="469"/>
      <c r="G68" s="470"/>
    </row>
    <row r="69" spans="2:7" ht="15" thickTop="1" x14ac:dyDescent="0.3">
      <c r="B69" s="537"/>
      <c r="C69" s="537"/>
      <c r="D69" s="537"/>
      <c r="E69" s="537"/>
      <c r="F69" s="537"/>
      <c r="G69" s="537"/>
    </row>
    <row r="70" spans="2:7" ht="18" x14ac:dyDescent="0.3">
      <c r="B70" s="129" t="s">
        <v>184</v>
      </c>
    </row>
    <row r="71" spans="2:7" ht="15" thickBot="1" x14ac:dyDescent="0.35">
      <c r="B71" s="56"/>
    </row>
    <row r="72" spans="2:7" ht="15" thickTop="1" x14ac:dyDescent="0.3">
      <c r="B72" s="454" t="s">
        <v>145</v>
      </c>
      <c r="C72" s="213"/>
      <c r="D72" s="456"/>
      <c r="E72" s="457"/>
      <c r="F72" s="456"/>
      <c r="G72" s="457"/>
    </row>
    <row r="73" spans="2:7" ht="15" thickBot="1" x14ac:dyDescent="0.35">
      <c r="B73" s="455"/>
      <c r="C73" s="214" t="s">
        <v>146</v>
      </c>
      <c r="D73" s="458" t="s">
        <v>147</v>
      </c>
      <c r="E73" s="459"/>
      <c r="F73" s="458" t="s">
        <v>148</v>
      </c>
      <c r="G73" s="459"/>
    </row>
    <row r="74" spans="2:7" ht="15.75" customHeight="1" thickTop="1" thickBot="1" x14ac:dyDescent="0.35">
      <c r="B74" s="143"/>
      <c r="C74" s="144"/>
      <c r="D74" s="228" t="s">
        <v>149</v>
      </c>
      <c r="E74" s="228" t="s">
        <v>150</v>
      </c>
      <c r="F74" s="228" t="s">
        <v>149</v>
      </c>
      <c r="G74" s="228" t="s">
        <v>150</v>
      </c>
    </row>
    <row r="75" spans="2:7" ht="27" thickTop="1" x14ac:dyDescent="0.3">
      <c r="B75" s="119" t="s">
        <v>168</v>
      </c>
      <c r="C75" s="225" t="s">
        <v>156</v>
      </c>
      <c r="D75" s="218">
        <f>2.76+5.26+4.73</f>
        <v>12.75</v>
      </c>
      <c r="E75" s="218">
        <v>33.54</v>
      </c>
      <c r="F75" s="218" t="s">
        <v>188</v>
      </c>
      <c r="G75" s="218" t="s">
        <v>228</v>
      </c>
    </row>
    <row r="76" spans="2:7" ht="26.4" x14ac:dyDescent="0.3">
      <c r="B76" s="51"/>
      <c r="C76" s="225" t="s">
        <v>206</v>
      </c>
      <c r="D76" s="218">
        <f>6.49+4.05</f>
        <v>10.54</v>
      </c>
      <c r="E76" s="218">
        <v>28.39</v>
      </c>
      <c r="F76" s="218" t="s">
        <v>285</v>
      </c>
      <c r="G76" s="218" t="s">
        <v>228</v>
      </c>
    </row>
    <row r="77" spans="2:7" ht="26.4" x14ac:dyDescent="0.3">
      <c r="B77" s="51" t="s">
        <v>171</v>
      </c>
      <c r="C77" s="225" t="s">
        <v>206</v>
      </c>
      <c r="D77" s="218">
        <v>37.15</v>
      </c>
      <c r="E77" s="218">
        <v>2.1</v>
      </c>
      <c r="F77" s="218" t="s">
        <v>266</v>
      </c>
      <c r="G77" s="218" t="s">
        <v>286</v>
      </c>
    </row>
    <row r="78" spans="2:7" ht="15" thickBot="1" x14ac:dyDescent="0.35">
      <c r="B78" s="52"/>
      <c r="C78" s="230"/>
      <c r="D78" s="54"/>
      <c r="E78" s="54"/>
      <c r="F78" s="54"/>
      <c r="G78" s="54"/>
    </row>
    <row r="79" spans="2:7" ht="15" thickTop="1" x14ac:dyDescent="0.3">
      <c r="B79" s="460"/>
      <c r="C79" s="122"/>
      <c r="D79" s="538"/>
      <c r="E79" s="539"/>
      <c r="F79" s="465"/>
      <c r="G79" s="466"/>
    </row>
    <row r="80" spans="2:7" x14ac:dyDescent="0.3">
      <c r="B80" s="461"/>
      <c r="C80" s="123" t="s">
        <v>159</v>
      </c>
      <c r="D80" s="215">
        <f>SUM(D75:D77)</f>
        <v>60.44</v>
      </c>
      <c r="E80" s="216">
        <f>SUM(E75:E77)</f>
        <v>64.03</v>
      </c>
      <c r="F80" s="467"/>
      <c r="G80" s="468"/>
    </row>
    <row r="81" spans="2:7" ht="30" customHeight="1" thickBot="1" x14ac:dyDescent="0.35">
      <c r="B81" s="462"/>
      <c r="C81" s="217"/>
      <c r="D81" s="529"/>
      <c r="E81" s="530"/>
      <c r="F81" s="469"/>
      <c r="G81" s="470"/>
    </row>
    <row r="82" spans="2:7" ht="15" thickTop="1" x14ac:dyDescent="0.3"/>
    <row r="83" spans="2:7" ht="18" x14ac:dyDescent="0.3">
      <c r="B83" s="130" t="s">
        <v>185</v>
      </c>
    </row>
    <row r="84" spans="2:7" ht="15" thickBot="1" x14ac:dyDescent="0.35">
      <c r="B84" s="56"/>
    </row>
    <row r="85" spans="2:7" ht="15" thickTop="1" x14ac:dyDescent="0.3">
      <c r="B85" s="219"/>
      <c r="C85" s="213"/>
      <c r="D85" s="456"/>
      <c r="E85" s="457"/>
      <c r="F85" s="456"/>
      <c r="G85" s="457"/>
    </row>
    <row r="86" spans="2:7" x14ac:dyDescent="0.3">
      <c r="B86" s="220" t="s">
        <v>145</v>
      </c>
      <c r="C86" s="214" t="s">
        <v>146</v>
      </c>
      <c r="D86" s="513" t="s">
        <v>147</v>
      </c>
      <c r="E86" s="514"/>
      <c r="F86" s="513" t="s">
        <v>148</v>
      </c>
      <c r="G86" s="514"/>
    </row>
    <row r="87" spans="2:7" ht="15" customHeight="1" thickBot="1" x14ac:dyDescent="0.35">
      <c r="B87" s="220"/>
      <c r="C87" s="141"/>
      <c r="D87" s="516"/>
      <c r="E87" s="517"/>
      <c r="F87" s="516"/>
      <c r="G87" s="517"/>
    </row>
    <row r="88" spans="2:7" ht="15.6" thickTop="1" thickBot="1" x14ac:dyDescent="0.35">
      <c r="B88" s="143"/>
      <c r="C88" s="144"/>
      <c r="D88" s="228" t="s">
        <v>149</v>
      </c>
      <c r="E88" s="228" t="s">
        <v>150</v>
      </c>
      <c r="F88" s="228" t="s">
        <v>149</v>
      </c>
      <c r="G88" s="228" t="s">
        <v>150</v>
      </c>
    </row>
    <row r="89" spans="2:7" ht="15" thickTop="1" x14ac:dyDescent="0.3">
      <c r="B89" s="51" t="s">
        <v>174</v>
      </c>
      <c r="C89" s="216"/>
      <c r="D89" s="218"/>
      <c r="E89" s="540"/>
      <c r="F89" s="218"/>
      <c r="G89" s="540"/>
    </row>
    <row r="90" spans="2:7" x14ac:dyDescent="0.3">
      <c r="B90" s="51" t="s">
        <v>175</v>
      </c>
      <c r="C90" s="216"/>
      <c r="D90" s="218"/>
      <c r="E90" s="540"/>
      <c r="F90" s="218"/>
      <c r="G90" s="540"/>
    </row>
    <row r="91" spans="2:7" x14ac:dyDescent="0.3">
      <c r="B91" s="51" t="s">
        <v>176</v>
      </c>
      <c r="C91" s="216"/>
      <c r="D91" s="218"/>
      <c r="E91" s="540"/>
      <c r="F91" s="218"/>
      <c r="G91" s="540"/>
    </row>
    <row r="92" spans="2:7" ht="26.4" x14ac:dyDescent="0.3">
      <c r="B92" s="226" t="s">
        <v>287</v>
      </c>
      <c r="C92" s="227" t="s">
        <v>289</v>
      </c>
      <c r="D92" s="218">
        <v>22.6</v>
      </c>
      <c r="E92" s="540"/>
      <c r="F92" s="218" t="s">
        <v>290</v>
      </c>
      <c r="G92" s="540"/>
    </row>
    <row r="93" spans="2:7" x14ac:dyDescent="0.3">
      <c r="B93" s="226" t="s">
        <v>432</v>
      </c>
      <c r="C93" s="227" t="s">
        <v>206</v>
      </c>
      <c r="D93" s="218">
        <v>28.53</v>
      </c>
      <c r="E93" s="540"/>
      <c r="F93" s="218" t="s">
        <v>285</v>
      </c>
      <c r="G93" s="540"/>
    </row>
    <row r="94" spans="2:7" x14ac:dyDescent="0.3">
      <c r="B94" s="51" t="s">
        <v>155</v>
      </c>
      <c r="C94" s="216"/>
      <c r="D94" s="218"/>
      <c r="E94" s="540"/>
      <c r="F94" s="218"/>
      <c r="G94" s="540"/>
    </row>
    <row r="95" spans="2:7" x14ac:dyDescent="0.3">
      <c r="B95" s="51" t="s">
        <v>288</v>
      </c>
      <c r="C95" s="227" t="s">
        <v>156</v>
      </c>
      <c r="D95" s="218">
        <v>7.18</v>
      </c>
      <c r="E95" s="540"/>
      <c r="F95" s="218" t="s">
        <v>282</v>
      </c>
      <c r="G95" s="540"/>
    </row>
    <row r="96" spans="2:7" ht="15" thickBot="1" x14ac:dyDescent="0.35">
      <c r="B96" s="52"/>
      <c r="C96" s="224"/>
      <c r="D96" s="54"/>
      <c r="E96" s="541"/>
      <c r="F96" s="54"/>
      <c r="G96" s="541"/>
    </row>
    <row r="97" spans="2:7" ht="15" thickTop="1" x14ac:dyDescent="0.3">
      <c r="B97" s="542"/>
      <c r="C97" s="122"/>
      <c r="D97" s="463"/>
      <c r="E97" s="464"/>
      <c r="F97" s="465"/>
      <c r="G97" s="466"/>
    </row>
    <row r="98" spans="2:7" x14ac:dyDescent="0.3">
      <c r="B98" s="543"/>
      <c r="C98" s="123" t="s">
        <v>265</v>
      </c>
      <c r="D98" s="238">
        <f>SUM(D92:D95)</f>
        <v>58.31</v>
      </c>
      <c r="E98" s="239"/>
      <c r="F98" s="467"/>
      <c r="G98" s="468"/>
    </row>
    <row r="99" spans="2:7" ht="15" thickBot="1" x14ac:dyDescent="0.35">
      <c r="B99" s="544"/>
      <c r="C99" s="229"/>
      <c r="D99" s="545"/>
      <c r="E99" s="546"/>
      <c r="F99" s="469"/>
      <c r="G99" s="470"/>
    </row>
    <row r="100" spans="2:7" ht="15" thickTop="1" x14ac:dyDescent="0.3">
      <c r="B100" s="56" t="s">
        <v>291</v>
      </c>
    </row>
    <row r="101" spans="2:7" x14ac:dyDescent="0.3">
      <c r="B101" s="147" t="s">
        <v>186</v>
      </c>
    </row>
    <row r="102" spans="2:7" ht="15" thickBot="1" x14ac:dyDescent="0.35">
      <c r="B102" s="56"/>
    </row>
    <row r="103" spans="2:7" ht="15" thickTop="1" x14ac:dyDescent="0.3">
      <c r="B103" s="219"/>
      <c r="C103" s="213"/>
      <c r="D103" s="213"/>
      <c r="E103" s="213"/>
      <c r="F103" s="213"/>
    </row>
    <row r="104" spans="2:7" ht="27.6" x14ac:dyDescent="0.3">
      <c r="B104" s="220" t="s">
        <v>146</v>
      </c>
      <c r="C104" s="214" t="s">
        <v>179</v>
      </c>
      <c r="D104" s="214" t="s">
        <v>147</v>
      </c>
      <c r="E104" s="214" t="s">
        <v>159</v>
      </c>
      <c r="F104" s="214" t="s">
        <v>180</v>
      </c>
    </row>
    <row r="105" spans="2:7" ht="15" thickBot="1" x14ac:dyDescent="0.35">
      <c r="B105" s="142"/>
      <c r="C105" s="212"/>
      <c r="D105" s="212"/>
      <c r="E105" s="212"/>
      <c r="F105" s="212"/>
    </row>
    <row r="106" spans="2:7" ht="15" thickTop="1" x14ac:dyDescent="0.3">
      <c r="B106" s="126" t="s">
        <v>292</v>
      </c>
      <c r="C106" s="227"/>
      <c r="D106" s="227"/>
      <c r="E106" s="225"/>
      <c r="F106" s="225"/>
    </row>
    <row r="107" spans="2:7" x14ac:dyDescent="0.3">
      <c r="B107" s="126" t="s">
        <v>156</v>
      </c>
      <c r="C107" s="227"/>
      <c r="D107" s="227"/>
      <c r="E107" s="225"/>
      <c r="F107" s="225"/>
    </row>
    <row r="108" spans="2:7" x14ac:dyDescent="0.3">
      <c r="B108" s="223"/>
      <c r="C108" s="227"/>
      <c r="D108" s="227"/>
      <c r="E108" s="225"/>
      <c r="F108" s="225"/>
    </row>
    <row r="109" spans="2:7" x14ac:dyDescent="0.3">
      <c r="B109" s="223" t="s">
        <v>288</v>
      </c>
      <c r="C109" s="227">
        <v>2</v>
      </c>
      <c r="D109" s="227">
        <v>6.09</v>
      </c>
      <c r="E109" s="225"/>
      <c r="F109" s="225"/>
    </row>
    <row r="110" spans="2:7" x14ac:dyDescent="0.3">
      <c r="B110" s="223" t="s">
        <v>293</v>
      </c>
      <c r="C110" s="227">
        <v>7</v>
      </c>
      <c r="D110" s="227">
        <v>28.09</v>
      </c>
      <c r="E110" s="227">
        <v>42.28</v>
      </c>
      <c r="F110" s="227" t="s">
        <v>304</v>
      </c>
    </row>
    <row r="111" spans="2:7" x14ac:dyDescent="0.3">
      <c r="B111" s="223" t="s">
        <v>294</v>
      </c>
      <c r="C111" s="227">
        <v>3</v>
      </c>
      <c r="D111" s="227">
        <v>8.1</v>
      </c>
      <c r="E111" s="225"/>
      <c r="F111" s="54"/>
    </row>
    <row r="112" spans="2:7" x14ac:dyDescent="0.3">
      <c r="B112" s="223"/>
      <c r="C112" s="227"/>
      <c r="D112" s="227"/>
      <c r="E112" s="225"/>
      <c r="F112" s="54"/>
    </row>
    <row r="113" spans="2:6" x14ac:dyDescent="0.3">
      <c r="B113" s="126" t="s">
        <v>295</v>
      </c>
      <c r="C113" s="227"/>
      <c r="D113" s="227"/>
      <c r="E113" s="225"/>
      <c r="F113" s="54"/>
    </row>
    <row r="114" spans="2:6" x14ac:dyDescent="0.3">
      <c r="B114" s="223" t="s">
        <v>234</v>
      </c>
      <c r="C114" s="227">
        <v>2</v>
      </c>
      <c r="D114" s="227">
        <v>4.32</v>
      </c>
      <c r="E114" s="225"/>
      <c r="F114" s="54"/>
    </row>
    <row r="115" spans="2:6" x14ac:dyDescent="0.3">
      <c r="B115" s="223" t="s">
        <v>296</v>
      </c>
      <c r="C115" s="227">
        <v>2</v>
      </c>
      <c r="D115" s="227">
        <v>1.48</v>
      </c>
      <c r="E115" s="225"/>
      <c r="F115" s="54"/>
    </row>
    <row r="116" spans="2:6" x14ac:dyDescent="0.3">
      <c r="B116" s="223" t="s">
        <v>297</v>
      </c>
      <c r="C116" s="227">
        <v>2</v>
      </c>
      <c r="D116" s="227">
        <v>5.94</v>
      </c>
      <c r="E116" s="225"/>
      <c r="F116" s="54"/>
    </row>
    <row r="117" spans="2:6" x14ac:dyDescent="0.3">
      <c r="B117" s="223" t="s">
        <v>298</v>
      </c>
      <c r="C117" s="227">
        <v>2</v>
      </c>
      <c r="D117" s="227">
        <v>4.99</v>
      </c>
      <c r="E117" s="225"/>
      <c r="F117" s="54"/>
    </row>
    <row r="118" spans="2:6" x14ac:dyDescent="0.3">
      <c r="B118" s="223" t="s">
        <v>215</v>
      </c>
      <c r="C118" s="227">
        <v>1</v>
      </c>
      <c r="D118" s="227">
        <v>3.69</v>
      </c>
      <c r="E118" s="225"/>
      <c r="F118" s="54"/>
    </row>
    <row r="119" spans="2:6" x14ac:dyDescent="0.3">
      <c r="B119" s="223" t="s">
        <v>161</v>
      </c>
      <c r="C119" s="227">
        <v>1</v>
      </c>
      <c r="D119" s="227">
        <v>3.69</v>
      </c>
      <c r="E119" s="225"/>
      <c r="F119" s="54"/>
    </row>
    <row r="120" spans="2:6" x14ac:dyDescent="0.3">
      <c r="B120" s="223" t="s">
        <v>294</v>
      </c>
      <c r="C120" s="227">
        <v>8</v>
      </c>
      <c r="D120" s="227">
        <v>10.56</v>
      </c>
      <c r="E120" s="227">
        <v>40.93</v>
      </c>
      <c r="F120" s="54"/>
    </row>
    <row r="121" spans="2:6" x14ac:dyDescent="0.3">
      <c r="B121" s="223" t="s">
        <v>178</v>
      </c>
      <c r="C121" s="227">
        <v>1</v>
      </c>
      <c r="D121" s="227">
        <v>0.88</v>
      </c>
      <c r="E121" s="227"/>
      <c r="F121" s="54"/>
    </row>
    <row r="122" spans="2:6" x14ac:dyDescent="0.3">
      <c r="B122" s="223" t="s">
        <v>299</v>
      </c>
      <c r="C122" s="227">
        <v>1</v>
      </c>
      <c r="D122" s="227">
        <v>0.88</v>
      </c>
      <c r="E122" s="227"/>
      <c r="F122" s="54"/>
    </row>
    <row r="123" spans="2:6" x14ac:dyDescent="0.3">
      <c r="B123" s="223" t="s">
        <v>300</v>
      </c>
      <c r="C123" s="227">
        <v>2</v>
      </c>
      <c r="D123" s="227">
        <v>2.6</v>
      </c>
      <c r="E123" s="227"/>
      <c r="F123" s="54"/>
    </row>
    <row r="124" spans="2:6" x14ac:dyDescent="0.3">
      <c r="B124" s="223" t="s">
        <v>301</v>
      </c>
      <c r="C124" s="227">
        <v>1</v>
      </c>
      <c r="D124" s="227">
        <v>1.9</v>
      </c>
      <c r="E124" s="227"/>
      <c r="F124" s="54"/>
    </row>
    <row r="125" spans="2:6" x14ac:dyDescent="0.3">
      <c r="B125" s="126" t="s">
        <v>302</v>
      </c>
      <c r="C125" s="227"/>
      <c r="D125" s="227"/>
      <c r="E125" s="227"/>
      <c r="F125" s="54"/>
    </row>
    <row r="126" spans="2:6" x14ac:dyDescent="0.3">
      <c r="B126" s="223" t="s">
        <v>271</v>
      </c>
      <c r="C126" s="227">
        <v>1</v>
      </c>
      <c r="D126" s="227">
        <v>6.6</v>
      </c>
      <c r="E126" s="227"/>
      <c r="F126" s="54"/>
    </row>
    <row r="127" spans="2:6" x14ac:dyDescent="0.3">
      <c r="B127" s="223" t="s">
        <v>270</v>
      </c>
      <c r="C127" s="227">
        <v>2</v>
      </c>
      <c r="D127" s="227">
        <v>3.5</v>
      </c>
      <c r="E127" s="227"/>
      <c r="F127" s="54"/>
    </row>
    <row r="128" spans="2:6" x14ac:dyDescent="0.3">
      <c r="B128" s="223" t="s">
        <v>299</v>
      </c>
      <c r="C128" s="227">
        <v>4</v>
      </c>
      <c r="D128" s="227">
        <v>2.6</v>
      </c>
      <c r="E128" s="227"/>
      <c r="F128" s="54"/>
    </row>
    <row r="129" spans="2:6" x14ac:dyDescent="0.3">
      <c r="B129" s="223" t="s">
        <v>240</v>
      </c>
      <c r="C129" s="227">
        <v>6</v>
      </c>
      <c r="D129" s="227">
        <v>2.85</v>
      </c>
      <c r="E129" s="227">
        <v>36.47</v>
      </c>
      <c r="F129" s="54"/>
    </row>
    <row r="130" spans="2:6" x14ac:dyDescent="0.3">
      <c r="B130" s="223" t="s">
        <v>273</v>
      </c>
      <c r="C130" s="227">
        <v>5</v>
      </c>
      <c r="D130" s="227">
        <v>9.3000000000000007</v>
      </c>
      <c r="E130" s="227"/>
      <c r="F130" s="54"/>
    </row>
    <row r="131" spans="2:6" x14ac:dyDescent="0.3">
      <c r="B131" s="223" t="s">
        <v>303</v>
      </c>
      <c r="C131" s="227">
        <v>5</v>
      </c>
      <c r="D131" s="227">
        <v>4.42</v>
      </c>
      <c r="E131" s="54"/>
      <c r="F131" s="54"/>
    </row>
    <row r="132" spans="2:6" ht="15" thickBot="1" x14ac:dyDescent="0.35">
      <c r="B132" s="223"/>
      <c r="C132" s="227"/>
      <c r="D132" s="54"/>
      <c r="E132" s="217"/>
      <c r="F132" s="54"/>
    </row>
    <row r="133" spans="2:6" ht="15" thickTop="1" x14ac:dyDescent="0.3">
      <c r="B133" s="547"/>
      <c r="C133" s="547"/>
      <c r="D133" s="539" t="s">
        <v>159</v>
      </c>
      <c r="E133" s="550">
        <v>119.68</v>
      </c>
      <c r="F133" s="460"/>
    </row>
    <row r="134" spans="2:6" x14ac:dyDescent="0.3">
      <c r="B134" s="548"/>
      <c r="C134" s="548"/>
      <c r="D134" s="549"/>
      <c r="E134" s="551"/>
      <c r="F134" s="461"/>
    </row>
    <row r="135" spans="2:6" ht="15" thickBot="1" x14ac:dyDescent="0.35">
      <c r="B135" s="548"/>
      <c r="C135" s="548"/>
      <c r="D135" s="549"/>
      <c r="E135" s="552"/>
      <c r="F135" s="461"/>
    </row>
    <row r="136" spans="2:6" ht="15" thickTop="1" x14ac:dyDescent="0.3">
      <c r="B136" s="146" t="s">
        <v>305</v>
      </c>
    </row>
    <row r="137" spans="2:6" x14ac:dyDescent="0.3">
      <c r="B137" s="57" t="s">
        <v>272</v>
      </c>
    </row>
    <row r="138" spans="2:6" x14ac:dyDescent="0.3">
      <c r="B138" s="57" t="s">
        <v>306</v>
      </c>
    </row>
    <row r="139" spans="2:6" x14ac:dyDescent="0.3">
      <c r="B139" s="57" t="s">
        <v>307</v>
      </c>
    </row>
  </sheetData>
  <mergeCells count="63">
    <mergeCell ref="B97:B99"/>
    <mergeCell ref="D97:E97"/>
    <mergeCell ref="F97:G99"/>
    <mergeCell ref="D99:E99"/>
    <mergeCell ref="B133:B135"/>
    <mergeCell ref="C133:C135"/>
    <mergeCell ref="D133:D135"/>
    <mergeCell ref="E133:E135"/>
    <mergeCell ref="F133:F135"/>
    <mergeCell ref="D86:E86"/>
    <mergeCell ref="F86:G86"/>
    <mergeCell ref="D87:E87"/>
    <mergeCell ref="F87:G87"/>
    <mergeCell ref="E89:E96"/>
    <mergeCell ref="G89:G96"/>
    <mergeCell ref="B79:B81"/>
    <mergeCell ref="D79:E79"/>
    <mergeCell ref="F79:G81"/>
    <mergeCell ref="D81:E81"/>
    <mergeCell ref="D85:E85"/>
    <mergeCell ref="F85:G85"/>
    <mergeCell ref="B66:B68"/>
    <mergeCell ref="D66:E66"/>
    <mergeCell ref="F66:G68"/>
    <mergeCell ref="D68:E68"/>
    <mergeCell ref="B69:G69"/>
    <mergeCell ref="B72:B73"/>
    <mergeCell ref="D72:E72"/>
    <mergeCell ref="F72:G72"/>
    <mergeCell ref="D73:E73"/>
    <mergeCell ref="F73:G73"/>
    <mergeCell ref="D56:E56"/>
    <mergeCell ref="F56:G56"/>
    <mergeCell ref="D57:E57"/>
    <mergeCell ref="F57:G57"/>
    <mergeCell ref="D58:E58"/>
    <mergeCell ref="F58:G58"/>
    <mergeCell ref="D39:E39"/>
    <mergeCell ref="F39:G39"/>
    <mergeCell ref="B50:B52"/>
    <mergeCell ref="D50:E50"/>
    <mergeCell ref="F50:G52"/>
    <mergeCell ref="D52:E52"/>
    <mergeCell ref="D38:E38"/>
    <mergeCell ref="F38:G38"/>
    <mergeCell ref="D12:E12"/>
    <mergeCell ref="F12:G12"/>
    <mergeCell ref="B28:B30"/>
    <mergeCell ref="D28:E28"/>
    <mergeCell ref="F28:G30"/>
    <mergeCell ref="D30:E30"/>
    <mergeCell ref="B31:G31"/>
    <mergeCell ref="B32:G32"/>
    <mergeCell ref="B33:G33"/>
    <mergeCell ref="D37:E37"/>
    <mergeCell ref="F37:G37"/>
    <mergeCell ref="D11:E11"/>
    <mergeCell ref="F11:G11"/>
    <mergeCell ref="A2:H3"/>
    <mergeCell ref="D5:F5"/>
    <mergeCell ref="D6:F6"/>
    <mergeCell ref="D10:E10"/>
    <mergeCell ref="F10:G10"/>
  </mergeCells>
  <pageMargins left="0.7" right="0.7" top="0.75" bottom="0.75" header="0.3" footer="0.3"/>
  <pageSetup paperSize="9" scale="92"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2"/>
  <sheetViews>
    <sheetView topLeftCell="A94" zoomScale="85" zoomScaleNormal="85" workbookViewId="0">
      <selection activeCell="A103" sqref="A103:XFD103"/>
    </sheetView>
  </sheetViews>
  <sheetFormatPr baseColWidth="10" defaultRowHeight="14.4" x14ac:dyDescent="0.3"/>
  <cols>
    <col min="1" max="1" width="4.5546875" customWidth="1"/>
    <col min="2" max="2" width="16" customWidth="1"/>
    <col min="3" max="3" width="17.88671875" customWidth="1"/>
    <col min="4" max="4" width="17.44140625" customWidth="1"/>
    <col min="5" max="5" width="16.44140625" customWidth="1"/>
    <col min="6" max="6" width="24.88671875" customWidth="1"/>
    <col min="7" max="7" width="17.33203125" customWidth="1"/>
    <col min="8" max="9" width="4.6640625" customWidth="1"/>
  </cols>
  <sheetData>
    <row r="1" spans="1:8" ht="15" thickBot="1" x14ac:dyDescent="0.35"/>
    <row r="2" spans="1:8" x14ac:dyDescent="0.3">
      <c r="A2" s="428" t="s">
        <v>138</v>
      </c>
      <c r="B2" s="429"/>
      <c r="C2" s="429"/>
      <c r="D2" s="429"/>
      <c r="E2" s="429"/>
      <c r="F2" s="429"/>
      <c r="G2" s="429"/>
      <c r="H2" s="430"/>
    </row>
    <row r="3" spans="1:8" ht="47.25" customHeight="1" thickBot="1" x14ac:dyDescent="0.35">
      <c r="A3" s="431"/>
      <c r="B3" s="432"/>
      <c r="C3" s="432"/>
      <c r="D3" s="432"/>
      <c r="E3" s="432"/>
      <c r="F3" s="432"/>
      <c r="G3" s="432"/>
      <c r="H3" s="433"/>
    </row>
    <row r="5" spans="1:8" x14ac:dyDescent="0.3">
      <c r="C5" s="515" t="s">
        <v>143</v>
      </c>
      <c r="D5" s="515"/>
      <c r="E5" s="515"/>
      <c r="F5" s="300">
        <f>D26+D51+D67+D89+D106+E170</f>
        <v>1234.6099999999999</v>
      </c>
      <c r="G5" s="236"/>
    </row>
    <row r="6" spans="1:8" x14ac:dyDescent="0.3">
      <c r="C6" s="515" t="s">
        <v>144</v>
      </c>
      <c r="D6" s="515"/>
      <c r="E6" s="515"/>
      <c r="F6" t="s">
        <v>201</v>
      </c>
    </row>
    <row r="8" spans="1:8" x14ac:dyDescent="0.3">
      <c r="A8" s="59"/>
      <c r="B8" s="59"/>
      <c r="C8" s="59"/>
      <c r="D8" s="59"/>
      <c r="E8" s="59"/>
      <c r="F8" s="59"/>
      <c r="G8" s="59"/>
    </row>
    <row r="9" spans="1:8" ht="18" x14ac:dyDescent="0.3">
      <c r="A9" s="59"/>
      <c r="B9" s="85" t="s">
        <v>182</v>
      </c>
      <c r="C9" s="59"/>
      <c r="D9" s="59"/>
      <c r="E9" s="59"/>
      <c r="F9" s="59"/>
      <c r="G9" s="59"/>
    </row>
    <row r="10" spans="1:8" ht="15" thickBot="1" x14ac:dyDescent="0.35">
      <c r="A10" s="59"/>
      <c r="B10" s="60"/>
      <c r="C10" s="59"/>
      <c r="D10" s="59"/>
      <c r="E10" s="59"/>
      <c r="F10" s="59"/>
      <c r="G10" s="59"/>
    </row>
    <row r="11" spans="1:8" ht="15" thickTop="1" x14ac:dyDescent="0.3">
      <c r="A11" s="59"/>
      <c r="B11" s="73"/>
      <c r="C11" s="162"/>
      <c r="D11" s="474"/>
      <c r="E11" s="475"/>
      <c r="F11" s="474"/>
      <c r="G11" s="475"/>
    </row>
    <row r="12" spans="1:8" ht="30" customHeight="1" x14ac:dyDescent="0.3">
      <c r="A12" s="59"/>
      <c r="B12" s="74" t="s">
        <v>145</v>
      </c>
      <c r="C12" s="163" t="s">
        <v>146</v>
      </c>
      <c r="D12" s="476" t="s">
        <v>147</v>
      </c>
      <c r="E12" s="477"/>
      <c r="F12" s="476" t="s">
        <v>148</v>
      </c>
      <c r="G12" s="477"/>
    </row>
    <row r="13" spans="1:8" ht="15" thickBot="1" x14ac:dyDescent="0.35">
      <c r="A13" s="59"/>
      <c r="B13" s="74"/>
      <c r="C13" s="75"/>
      <c r="D13" s="478"/>
      <c r="E13" s="479"/>
      <c r="F13" s="478"/>
      <c r="G13" s="479"/>
    </row>
    <row r="14" spans="1:8" ht="15.6" thickTop="1" thickBot="1" x14ac:dyDescent="0.35">
      <c r="A14" s="59"/>
      <c r="B14" s="76"/>
      <c r="C14" s="77"/>
      <c r="D14" s="78" t="s">
        <v>149</v>
      </c>
      <c r="E14" s="78" t="s">
        <v>150</v>
      </c>
      <c r="F14" s="78" t="s">
        <v>149</v>
      </c>
      <c r="G14" s="78" t="s">
        <v>150</v>
      </c>
    </row>
    <row r="15" spans="1:8" ht="15" thickTop="1" x14ac:dyDescent="0.3">
      <c r="A15" s="59"/>
      <c r="B15" s="177" t="s">
        <v>151</v>
      </c>
      <c r="C15" s="172"/>
      <c r="D15" s="179"/>
      <c r="E15" s="179"/>
      <c r="F15" s="179"/>
      <c r="G15" s="179" t="s">
        <v>209</v>
      </c>
    </row>
    <row r="16" spans="1:8" ht="28.8" x14ac:dyDescent="0.3">
      <c r="A16" s="59"/>
      <c r="B16" s="171" t="s">
        <v>461</v>
      </c>
      <c r="C16" s="179" t="s">
        <v>156</v>
      </c>
      <c r="D16" s="292">
        <v>4.88</v>
      </c>
      <c r="E16" s="179">
        <v>5.7</v>
      </c>
      <c r="F16" s="179" t="s">
        <v>194</v>
      </c>
      <c r="G16" s="179"/>
    </row>
    <row r="17" spans="1:7" x14ac:dyDescent="0.3">
      <c r="A17" s="59"/>
      <c r="B17" s="171" t="s">
        <v>460</v>
      </c>
      <c r="C17" s="179" t="s">
        <v>156</v>
      </c>
      <c r="D17" s="292">
        <v>10.77</v>
      </c>
      <c r="E17" s="179">
        <v>9.6</v>
      </c>
      <c r="F17" s="179" t="s">
        <v>207</v>
      </c>
      <c r="G17" s="179"/>
    </row>
    <row r="18" spans="1:7" x14ac:dyDescent="0.3">
      <c r="A18" s="59"/>
      <c r="B18" s="177" t="s">
        <v>152</v>
      </c>
      <c r="C18" s="179"/>
      <c r="D18" s="292"/>
      <c r="E18" s="179"/>
      <c r="F18" s="179"/>
      <c r="G18" s="179"/>
    </row>
    <row r="19" spans="1:7" x14ac:dyDescent="0.3">
      <c r="A19" s="59"/>
      <c r="B19" s="177"/>
      <c r="C19" s="179" t="s">
        <v>156</v>
      </c>
      <c r="D19" s="292">
        <v>88</v>
      </c>
      <c r="E19" s="179"/>
      <c r="F19" s="179" t="s">
        <v>208</v>
      </c>
      <c r="G19" s="179" t="s">
        <v>209</v>
      </c>
    </row>
    <row r="20" spans="1:7" x14ac:dyDescent="0.3">
      <c r="A20" s="59"/>
      <c r="B20" s="177" t="s">
        <v>153</v>
      </c>
      <c r="C20" s="179"/>
      <c r="D20" s="292"/>
      <c r="E20" s="179"/>
      <c r="F20" s="179"/>
      <c r="G20" s="179"/>
    </row>
    <row r="21" spans="1:7" x14ac:dyDescent="0.3">
      <c r="A21" s="59"/>
      <c r="B21" s="171" t="s">
        <v>203</v>
      </c>
      <c r="C21" s="179" t="s">
        <v>206</v>
      </c>
      <c r="D21" s="292">
        <v>80.11</v>
      </c>
      <c r="E21" s="179"/>
      <c r="F21" s="179" t="s">
        <v>208</v>
      </c>
      <c r="G21" s="179" t="s">
        <v>209</v>
      </c>
    </row>
    <row r="22" spans="1:7" x14ac:dyDescent="0.3">
      <c r="A22" s="59"/>
      <c r="B22" s="171" t="s">
        <v>203</v>
      </c>
      <c r="C22" s="179" t="s">
        <v>156</v>
      </c>
      <c r="D22" s="292">
        <f>13.41+7.48+8.32+19.32</f>
        <v>48.53</v>
      </c>
      <c r="E22" s="179">
        <v>120.03</v>
      </c>
      <c r="F22" s="179" t="s">
        <v>208</v>
      </c>
      <c r="G22" s="179" t="s">
        <v>209</v>
      </c>
    </row>
    <row r="23" spans="1:7" x14ac:dyDescent="0.3">
      <c r="A23" s="59"/>
      <c r="B23" s="177" t="s">
        <v>154</v>
      </c>
      <c r="C23" s="179"/>
      <c r="D23" s="292"/>
      <c r="E23" s="179"/>
      <c r="F23" s="179"/>
      <c r="G23" s="179"/>
    </row>
    <row r="24" spans="1:7" x14ac:dyDescent="0.3">
      <c r="A24" s="59"/>
      <c r="B24" s="171" t="s">
        <v>463</v>
      </c>
      <c r="C24" s="179"/>
      <c r="D24" s="292">
        <v>5.44</v>
      </c>
      <c r="E24" s="179"/>
      <c r="F24" s="179" t="s">
        <v>208</v>
      </c>
      <c r="G24" s="179"/>
    </row>
    <row r="25" spans="1:7" ht="29.4" thickBot="1" x14ac:dyDescent="0.35">
      <c r="A25" s="59"/>
      <c r="B25" s="299" t="s">
        <v>464</v>
      </c>
      <c r="C25" s="173"/>
      <c r="D25" s="298">
        <f>14+3.84</f>
        <v>17.84</v>
      </c>
      <c r="E25" s="173"/>
      <c r="F25" s="173"/>
      <c r="G25" s="165"/>
    </row>
    <row r="26" spans="1:7" ht="30" customHeight="1" thickTop="1" x14ac:dyDescent="0.3">
      <c r="A26" s="59"/>
      <c r="B26" s="480"/>
      <c r="C26" s="507" t="s">
        <v>159</v>
      </c>
      <c r="D26" s="241">
        <f>SUM(D16:D25)</f>
        <v>255.57</v>
      </c>
      <c r="E26" s="240">
        <f>SUM(E16:E25)</f>
        <v>135.33000000000001</v>
      </c>
      <c r="F26" s="555"/>
      <c r="G26" s="486"/>
    </row>
    <row r="27" spans="1:7" ht="15" thickBot="1" x14ac:dyDescent="0.35">
      <c r="A27" s="59"/>
      <c r="B27" s="482"/>
      <c r="C27" s="509"/>
      <c r="D27" s="553" t="s">
        <v>210</v>
      </c>
      <c r="E27" s="554"/>
      <c r="F27" s="556"/>
      <c r="G27" s="488"/>
    </row>
    <row r="28" spans="1:7" ht="7.5" customHeight="1" thickTop="1" x14ac:dyDescent="0.3">
      <c r="A28" s="59"/>
      <c r="B28" s="474"/>
      <c r="C28" s="557"/>
      <c r="D28" s="557"/>
      <c r="E28" s="557"/>
      <c r="F28" s="557"/>
      <c r="G28" s="475"/>
    </row>
    <row r="29" spans="1:7" ht="15" customHeight="1" x14ac:dyDescent="0.3">
      <c r="A29" s="59"/>
      <c r="B29" s="476" t="s">
        <v>250</v>
      </c>
      <c r="C29" s="502"/>
      <c r="D29" s="502"/>
      <c r="E29" s="502"/>
      <c r="F29" s="502"/>
      <c r="G29" s="477"/>
    </row>
    <row r="30" spans="1:7" ht="4.5" customHeight="1" thickBot="1" x14ac:dyDescent="0.35">
      <c r="A30" s="59"/>
      <c r="B30" s="493"/>
      <c r="C30" s="503"/>
      <c r="D30" s="503"/>
      <c r="E30" s="503"/>
      <c r="F30" s="503"/>
      <c r="G30" s="494"/>
    </row>
    <row r="31" spans="1:7" ht="15" thickTop="1" x14ac:dyDescent="0.3">
      <c r="A31" s="59"/>
      <c r="B31" s="59"/>
      <c r="C31" s="59"/>
      <c r="D31" s="59"/>
      <c r="E31" s="59"/>
      <c r="F31" s="59"/>
      <c r="G31" s="59"/>
    </row>
    <row r="32" spans="1:7" ht="18" x14ac:dyDescent="0.3">
      <c r="A32" s="59"/>
      <c r="B32" s="58" t="s">
        <v>200</v>
      </c>
      <c r="C32" s="59"/>
      <c r="D32" s="59"/>
      <c r="E32" s="59"/>
      <c r="F32" s="59"/>
      <c r="G32" s="59"/>
    </row>
    <row r="33" spans="1:7" ht="15" thickBot="1" x14ac:dyDescent="0.35">
      <c r="A33" s="59"/>
      <c r="B33" s="60"/>
      <c r="C33" s="59"/>
      <c r="D33" s="59"/>
      <c r="E33" s="59"/>
      <c r="F33" s="59"/>
      <c r="G33" s="59"/>
    </row>
    <row r="34" spans="1:7" ht="9.75" customHeight="1" thickTop="1" x14ac:dyDescent="0.3">
      <c r="A34" s="59"/>
      <c r="B34" s="73"/>
      <c r="C34" s="162"/>
      <c r="D34" s="474"/>
      <c r="E34" s="475"/>
      <c r="F34" s="474"/>
      <c r="G34" s="475"/>
    </row>
    <row r="35" spans="1:7" x14ac:dyDescent="0.3">
      <c r="A35" s="59"/>
      <c r="B35" s="74" t="s">
        <v>145</v>
      </c>
      <c r="C35" s="163" t="s">
        <v>146</v>
      </c>
      <c r="D35" s="476" t="s">
        <v>147</v>
      </c>
      <c r="E35" s="477"/>
      <c r="F35" s="476" t="s">
        <v>148</v>
      </c>
      <c r="G35" s="477"/>
    </row>
    <row r="36" spans="1:7" ht="15" thickBot="1" x14ac:dyDescent="0.35">
      <c r="A36" s="59"/>
      <c r="B36" s="74"/>
      <c r="C36" s="75"/>
      <c r="D36" s="478"/>
      <c r="E36" s="479"/>
      <c r="F36" s="478"/>
      <c r="G36" s="479"/>
    </row>
    <row r="37" spans="1:7" ht="15.6" thickTop="1" thickBot="1" x14ac:dyDescent="0.35">
      <c r="A37" s="59"/>
      <c r="B37" s="76"/>
      <c r="C37" s="77"/>
      <c r="D37" s="78" t="s">
        <v>211</v>
      </c>
      <c r="E37" s="78" t="s">
        <v>150</v>
      </c>
      <c r="F37" s="78" t="s">
        <v>149</v>
      </c>
      <c r="G37" s="78" t="s">
        <v>150</v>
      </c>
    </row>
    <row r="38" spans="1:7" ht="15" thickTop="1" x14ac:dyDescent="0.3">
      <c r="A38" s="59"/>
      <c r="B38" s="177" t="s">
        <v>160</v>
      </c>
      <c r="C38" s="179"/>
      <c r="D38" s="167"/>
      <c r="E38" s="167"/>
      <c r="F38" s="175"/>
      <c r="G38" s="174"/>
    </row>
    <row r="39" spans="1:7" x14ac:dyDescent="0.3">
      <c r="A39" s="59"/>
      <c r="B39" s="177" t="s">
        <v>212</v>
      </c>
      <c r="C39" s="179"/>
      <c r="D39" s="167"/>
      <c r="E39" s="167"/>
      <c r="F39" s="174"/>
      <c r="G39" s="174"/>
    </row>
    <row r="40" spans="1:7" x14ac:dyDescent="0.3">
      <c r="A40" s="59"/>
      <c r="B40" s="70" t="s">
        <v>213</v>
      </c>
      <c r="C40" s="179"/>
      <c r="D40" s="167"/>
      <c r="E40" s="168"/>
      <c r="F40" s="174"/>
      <c r="G40" s="174"/>
    </row>
    <row r="41" spans="1:7" ht="21.75" customHeight="1" x14ac:dyDescent="0.3">
      <c r="A41" s="59"/>
      <c r="B41" s="301" t="s">
        <v>453</v>
      </c>
      <c r="C41" s="292" t="s">
        <v>206</v>
      </c>
      <c r="D41" s="292">
        <f>10.31+35.29+9.84+11.35+10.05+16.9+17.13+13.71+15.1+13.4+13.36+30.41+12.31+19.93</f>
        <v>229.09</v>
      </c>
      <c r="E41" s="179">
        <v>330</v>
      </c>
      <c r="F41" s="179" t="s">
        <v>208</v>
      </c>
      <c r="G41" s="179" t="s">
        <v>209</v>
      </c>
    </row>
    <row r="42" spans="1:7" x14ac:dyDescent="0.3">
      <c r="A42" s="59"/>
      <c r="B42" s="177" t="s">
        <v>214</v>
      </c>
      <c r="C42" s="179"/>
      <c r="D42" s="179"/>
      <c r="E42" s="168"/>
      <c r="F42" s="174"/>
      <c r="G42" s="61"/>
    </row>
    <row r="43" spans="1:7" ht="21.75" customHeight="1" x14ac:dyDescent="0.3">
      <c r="A43" s="59"/>
      <c r="B43" s="196" t="s">
        <v>456</v>
      </c>
      <c r="C43" s="179" t="s">
        <v>156</v>
      </c>
      <c r="D43" s="179">
        <v>26.73</v>
      </c>
      <c r="E43" s="179">
        <v>60</v>
      </c>
      <c r="F43" s="179" t="s">
        <v>208</v>
      </c>
      <c r="G43" s="179" t="s">
        <v>209</v>
      </c>
    </row>
    <row r="44" spans="1:7" x14ac:dyDescent="0.3">
      <c r="A44" s="59"/>
      <c r="B44" s="196" t="s">
        <v>457</v>
      </c>
      <c r="C44" s="179" t="s">
        <v>156</v>
      </c>
      <c r="D44" s="179">
        <v>15.53</v>
      </c>
      <c r="E44" s="179">
        <v>38</v>
      </c>
      <c r="F44" s="179" t="s">
        <v>217</v>
      </c>
      <c r="G44" s="179" t="s">
        <v>209</v>
      </c>
    </row>
    <row r="45" spans="1:7" x14ac:dyDescent="0.3">
      <c r="A45" s="59"/>
      <c r="B45" s="233" t="s">
        <v>458</v>
      </c>
      <c r="C45" s="179" t="s">
        <v>156</v>
      </c>
      <c r="D45" s="179">
        <v>11.45</v>
      </c>
      <c r="E45" s="179"/>
      <c r="F45" s="179" t="s">
        <v>217</v>
      </c>
      <c r="G45" s="179" t="s">
        <v>209</v>
      </c>
    </row>
    <row r="46" spans="1:7" x14ac:dyDescent="0.3">
      <c r="A46" s="59"/>
      <c r="B46" s="233" t="s">
        <v>459</v>
      </c>
      <c r="C46" s="179" t="s">
        <v>156</v>
      </c>
      <c r="D46" s="179">
        <v>28.75</v>
      </c>
      <c r="E46" s="179"/>
      <c r="F46" s="179" t="s">
        <v>217</v>
      </c>
      <c r="G46" s="179" t="s">
        <v>209</v>
      </c>
    </row>
    <row r="47" spans="1:7" x14ac:dyDescent="0.3">
      <c r="A47" s="59"/>
      <c r="B47" s="196" t="s">
        <v>446</v>
      </c>
      <c r="C47" s="179" t="s">
        <v>156</v>
      </c>
      <c r="D47" s="179">
        <v>308.79000000000002</v>
      </c>
      <c r="E47" s="179">
        <v>193</v>
      </c>
      <c r="F47" s="179" t="s">
        <v>208</v>
      </c>
      <c r="G47" s="179" t="s">
        <v>209</v>
      </c>
    </row>
    <row r="48" spans="1:7" x14ac:dyDescent="0.3">
      <c r="A48" s="59"/>
      <c r="B48" s="196" t="s">
        <v>310</v>
      </c>
      <c r="C48" s="179" t="s">
        <v>156</v>
      </c>
      <c r="D48" s="179">
        <f>6.48+7.25+8.56</f>
        <v>22.29</v>
      </c>
      <c r="E48" s="179">
        <v>33</v>
      </c>
      <c r="F48" s="179" t="s">
        <v>208</v>
      </c>
      <c r="G48" s="179" t="s">
        <v>209</v>
      </c>
    </row>
    <row r="49" spans="1:7" ht="15" thickBot="1" x14ac:dyDescent="0.35">
      <c r="A49" s="59"/>
      <c r="B49" s="63"/>
      <c r="C49" s="173"/>
      <c r="D49" s="180"/>
      <c r="E49" s="180"/>
      <c r="F49" s="180"/>
      <c r="G49" s="174"/>
    </row>
    <row r="50" spans="1:7" ht="11.25" customHeight="1" thickTop="1" x14ac:dyDescent="0.3">
      <c r="A50" s="59"/>
      <c r="B50" s="480"/>
      <c r="C50" s="179"/>
      <c r="D50" s="561"/>
      <c r="E50" s="507"/>
      <c r="F50" s="489"/>
      <c r="G50" s="490"/>
    </row>
    <row r="51" spans="1:7" x14ac:dyDescent="0.3">
      <c r="A51" s="59"/>
      <c r="B51" s="481"/>
      <c r="C51" s="167" t="s">
        <v>164</v>
      </c>
      <c r="D51" s="234">
        <f>SUM(D41:D48)</f>
        <v>642.62999999999988</v>
      </c>
      <c r="E51" s="232">
        <f>SUM(E41:E48)</f>
        <v>654</v>
      </c>
      <c r="F51" s="491"/>
      <c r="G51" s="492"/>
    </row>
    <row r="52" spans="1:7" ht="10.5" customHeight="1" thickBot="1" x14ac:dyDescent="0.35">
      <c r="A52" s="59"/>
      <c r="B52" s="482"/>
      <c r="C52" s="173"/>
      <c r="D52" s="553" t="s">
        <v>218</v>
      </c>
      <c r="E52" s="554"/>
      <c r="F52" s="493"/>
      <c r="G52" s="494"/>
    </row>
    <row r="53" spans="1:7" ht="15" thickTop="1" x14ac:dyDescent="0.3">
      <c r="A53" s="59"/>
      <c r="B53" s="59"/>
      <c r="C53" s="59"/>
      <c r="D53" s="59"/>
      <c r="E53" s="59"/>
      <c r="F53" s="59"/>
      <c r="G53" s="59"/>
    </row>
    <row r="54" spans="1:7" ht="18" x14ac:dyDescent="0.3">
      <c r="A54" s="59"/>
      <c r="B54" s="58" t="s">
        <v>192</v>
      </c>
      <c r="C54" s="59"/>
      <c r="D54" s="59"/>
      <c r="E54" s="59"/>
      <c r="F54" s="59"/>
      <c r="G54" s="59"/>
    </row>
    <row r="55" spans="1:7" ht="15" thickBot="1" x14ac:dyDescent="0.35">
      <c r="A55" s="59"/>
      <c r="B55" s="60"/>
      <c r="C55" s="59"/>
      <c r="D55" s="59"/>
      <c r="E55" s="59"/>
      <c r="F55" s="59"/>
      <c r="G55" s="59"/>
    </row>
    <row r="56" spans="1:7" ht="15" thickTop="1" x14ac:dyDescent="0.3">
      <c r="A56" s="59"/>
      <c r="B56" s="73"/>
      <c r="C56" s="162"/>
      <c r="D56" s="474"/>
      <c r="E56" s="475"/>
      <c r="F56" s="474"/>
      <c r="G56" s="475"/>
    </row>
    <row r="57" spans="1:7" x14ac:dyDescent="0.3">
      <c r="A57" s="59"/>
      <c r="B57" s="74" t="s">
        <v>145</v>
      </c>
      <c r="C57" s="163" t="s">
        <v>146</v>
      </c>
      <c r="D57" s="476" t="s">
        <v>147</v>
      </c>
      <c r="E57" s="477"/>
      <c r="F57" s="476" t="s">
        <v>148</v>
      </c>
      <c r="G57" s="477"/>
    </row>
    <row r="58" spans="1:7" ht="15" thickBot="1" x14ac:dyDescent="0.35">
      <c r="A58" s="59"/>
      <c r="B58" s="74"/>
      <c r="C58" s="75"/>
      <c r="D58" s="478"/>
      <c r="E58" s="479"/>
      <c r="F58" s="478"/>
      <c r="G58" s="479"/>
    </row>
    <row r="59" spans="1:7" ht="15.6" thickTop="1" thickBot="1" x14ac:dyDescent="0.35">
      <c r="A59" s="59"/>
      <c r="B59" s="76"/>
      <c r="C59" s="77"/>
      <c r="D59" s="78" t="s">
        <v>149</v>
      </c>
      <c r="E59" s="78" t="s">
        <v>150</v>
      </c>
      <c r="F59" s="78" t="s">
        <v>149</v>
      </c>
      <c r="G59" s="78" t="s">
        <v>150</v>
      </c>
    </row>
    <row r="60" spans="1:7" ht="15" thickTop="1" x14ac:dyDescent="0.3">
      <c r="A60" s="59"/>
      <c r="B60" s="177" t="s">
        <v>165</v>
      </c>
      <c r="C60" s="179"/>
      <c r="D60" s="179"/>
      <c r="E60" s="179"/>
      <c r="F60" s="179"/>
      <c r="G60" s="179"/>
    </row>
    <row r="61" spans="1:7" x14ac:dyDescent="0.3">
      <c r="A61" s="59"/>
      <c r="B61" s="177" t="s">
        <v>155</v>
      </c>
      <c r="C61" s="179"/>
      <c r="D61" s="179"/>
      <c r="E61" s="179"/>
      <c r="F61" s="179"/>
      <c r="G61" s="179"/>
    </row>
    <row r="62" spans="1:7" x14ac:dyDescent="0.3">
      <c r="A62" s="59"/>
      <c r="B62" s="171" t="s">
        <v>162</v>
      </c>
      <c r="C62" s="179" t="s">
        <v>220</v>
      </c>
      <c r="D62" s="179">
        <v>6</v>
      </c>
      <c r="E62" s="179"/>
      <c r="F62" s="179" t="s">
        <v>208</v>
      </c>
      <c r="G62" s="179" t="s">
        <v>209</v>
      </c>
    </row>
    <row r="63" spans="1:7" x14ac:dyDescent="0.3">
      <c r="A63" s="59"/>
      <c r="B63" s="235" t="s">
        <v>162</v>
      </c>
      <c r="C63" s="179" t="s">
        <v>206</v>
      </c>
      <c r="D63" s="179">
        <v>10.36</v>
      </c>
      <c r="E63" s="179"/>
      <c r="F63" s="179" t="s">
        <v>208</v>
      </c>
      <c r="G63" s="179" t="s">
        <v>209</v>
      </c>
    </row>
    <row r="64" spans="1:7" x14ac:dyDescent="0.3">
      <c r="A64" s="59"/>
      <c r="B64" s="235" t="s">
        <v>193</v>
      </c>
      <c r="C64" s="179" t="s">
        <v>206</v>
      </c>
      <c r="D64" s="179">
        <v>24</v>
      </c>
      <c r="E64" s="179"/>
      <c r="F64" s="179" t="s">
        <v>208</v>
      </c>
      <c r="G64" s="179" t="s">
        <v>209</v>
      </c>
    </row>
    <row r="65" spans="1:7" ht="15" thickBot="1" x14ac:dyDescent="0.35">
      <c r="A65" s="59"/>
      <c r="B65" s="63"/>
      <c r="C65" s="64"/>
      <c r="D65" s="180"/>
      <c r="E65" s="180"/>
      <c r="F65" s="180"/>
      <c r="G65" s="180"/>
    </row>
    <row r="66" spans="1:7" ht="9.75" customHeight="1" thickTop="1" x14ac:dyDescent="0.3">
      <c r="A66" s="59"/>
      <c r="B66" s="480"/>
      <c r="C66" s="179"/>
      <c r="D66" s="555"/>
      <c r="E66" s="486"/>
      <c r="F66" s="489"/>
      <c r="G66" s="490"/>
    </row>
    <row r="67" spans="1:7" ht="15" customHeight="1" x14ac:dyDescent="0.3">
      <c r="A67" s="59"/>
      <c r="B67" s="481"/>
      <c r="C67" s="167" t="s">
        <v>159</v>
      </c>
      <c r="D67" s="169">
        <f>SUM(D61:D64)</f>
        <v>40.36</v>
      </c>
      <c r="E67" s="167">
        <f>SUM(E61:E65)</f>
        <v>0</v>
      </c>
      <c r="F67" s="491"/>
      <c r="G67" s="492"/>
    </row>
    <row r="68" spans="1:7" ht="6" customHeight="1" thickBot="1" x14ac:dyDescent="0.35">
      <c r="A68" s="59"/>
      <c r="B68" s="482"/>
      <c r="C68" s="180"/>
      <c r="D68" s="553" t="s">
        <v>218</v>
      </c>
      <c r="E68" s="554"/>
      <c r="F68" s="493"/>
      <c r="G68" s="494"/>
    </row>
    <row r="69" spans="1:7" ht="15" thickTop="1" x14ac:dyDescent="0.3">
      <c r="A69" s="59"/>
      <c r="B69" s="59"/>
      <c r="C69" s="79"/>
      <c r="D69" s="59"/>
      <c r="E69" s="59"/>
      <c r="F69" s="59"/>
      <c r="G69" s="59"/>
    </row>
    <row r="70" spans="1:7" ht="18" x14ac:dyDescent="0.3">
      <c r="A70" s="59"/>
      <c r="B70" s="58" t="s">
        <v>184</v>
      </c>
      <c r="C70" s="59"/>
      <c r="D70" s="59"/>
      <c r="E70" s="59"/>
      <c r="F70" s="59"/>
      <c r="G70" s="59"/>
    </row>
    <row r="71" spans="1:7" ht="15" thickBot="1" x14ac:dyDescent="0.35">
      <c r="A71" s="59"/>
      <c r="B71" s="60"/>
      <c r="C71" s="59"/>
      <c r="D71" s="59"/>
      <c r="E71" s="59"/>
      <c r="F71" s="59"/>
      <c r="G71" s="59"/>
    </row>
    <row r="72" spans="1:7" ht="11.25" customHeight="1" thickTop="1" x14ac:dyDescent="0.3">
      <c r="A72" s="59"/>
      <c r="B72" s="73"/>
      <c r="C72" s="162"/>
      <c r="D72" s="474"/>
      <c r="E72" s="475"/>
      <c r="F72" s="474"/>
      <c r="G72" s="475"/>
    </row>
    <row r="73" spans="1:7" x14ac:dyDescent="0.3">
      <c r="A73" s="59"/>
      <c r="B73" s="74" t="s">
        <v>145</v>
      </c>
      <c r="C73" s="163" t="s">
        <v>146</v>
      </c>
      <c r="D73" s="476" t="s">
        <v>147</v>
      </c>
      <c r="E73" s="477"/>
      <c r="F73" s="476" t="s">
        <v>148</v>
      </c>
      <c r="G73" s="477"/>
    </row>
    <row r="74" spans="1:7" ht="7.5" customHeight="1" thickBot="1" x14ac:dyDescent="0.35">
      <c r="A74" s="59"/>
      <c r="B74" s="74"/>
      <c r="C74" s="75"/>
      <c r="D74" s="478"/>
      <c r="E74" s="479"/>
      <c r="F74" s="478"/>
      <c r="G74" s="479"/>
    </row>
    <row r="75" spans="1:7" ht="15.6" thickTop="1" thickBot="1" x14ac:dyDescent="0.35">
      <c r="A75" s="59"/>
      <c r="B75" s="76"/>
      <c r="C75" s="77"/>
      <c r="D75" s="78" t="s">
        <v>149</v>
      </c>
      <c r="E75" s="78" t="s">
        <v>150</v>
      </c>
      <c r="F75" s="78" t="s">
        <v>149</v>
      </c>
      <c r="G75" s="78" t="s">
        <v>150</v>
      </c>
    </row>
    <row r="76" spans="1:7" ht="15" thickTop="1" x14ac:dyDescent="0.3">
      <c r="A76" s="59"/>
      <c r="B76" s="177" t="s">
        <v>168</v>
      </c>
      <c r="C76" s="172"/>
      <c r="D76" s="174"/>
      <c r="E76" s="174"/>
      <c r="F76" s="174"/>
      <c r="G76" s="174"/>
    </row>
    <row r="77" spans="1:7" x14ac:dyDescent="0.3">
      <c r="A77" s="59"/>
      <c r="B77" s="171" t="s">
        <v>212</v>
      </c>
      <c r="C77" s="179" t="s">
        <v>206</v>
      </c>
      <c r="D77" s="61">
        <v>3.31</v>
      </c>
      <c r="E77" s="174"/>
      <c r="F77" s="61" t="s">
        <v>208</v>
      </c>
      <c r="G77" s="61" t="s">
        <v>227</v>
      </c>
    </row>
    <row r="78" spans="1:7" x14ac:dyDescent="0.3">
      <c r="A78" s="59"/>
      <c r="B78" s="235"/>
      <c r="C78" s="179" t="s">
        <v>206</v>
      </c>
      <c r="D78" s="61">
        <v>2.17</v>
      </c>
      <c r="E78" s="231"/>
      <c r="F78" s="61" t="s">
        <v>208</v>
      </c>
      <c r="G78" s="61" t="s">
        <v>227</v>
      </c>
    </row>
    <row r="79" spans="1:7" x14ac:dyDescent="0.3">
      <c r="A79" s="59"/>
      <c r="B79" s="171"/>
      <c r="C79" s="179" t="s">
        <v>206</v>
      </c>
      <c r="D79" s="61">
        <v>5.61</v>
      </c>
      <c r="E79" s="61"/>
      <c r="F79" s="61" t="s">
        <v>208</v>
      </c>
      <c r="G79" s="61" t="s">
        <v>227</v>
      </c>
    </row>
    <row r="80" spans="1:7" x14ac:dyDescent="0.3">
      <c r="A80" s="59"/>
      <c r="B80" s="171" t="s">
        <v>221</v>
      </c>
      <c r="C80" s="179" t="s">
        <v>156</v>
      </c>
      <c r="D80" s="61">
        <v>11.1</v>
      </c>
      <c r="E80" s="61">
        <v>9.5</v>
      </c>
      <c r="F80" s="61" t="s">
        <v>208</v>
      </c>
      <c r="G80" s="61" t="s">
        <v>227</v>
      </c>
    </row>
    <row r="81" spans="1:7" x14ac:dyDescent="0.3">
      <c r="A81" s="59"/>
      <c r="B81" s="171" t="s">
        <v>222</v>
      </c>
      <c r="C81" s="179" t="s">
        <v>156</v>
      </c>
      <c r="D81" s="61">
        <v>7.63</v>
      </c>
      <c r="E81" s="61">
        <v>9.4499999999999993</v>
      </c>
      <c r="F81" s="61" t="s">
        <v>208</v>
      </c>
      <c r="G81" s="61" t="s">
        <v>227</v>
      </c>
    </row>
    <row r="82" spans="1:7" ht="28.8" x14ac:dyDescent="0.3">
      <c r="A82" s="59"/>
      <c r="B82" s="171" t="s">
        <v>223</v>
      </c>
      <c r="C82" s="179" t="s">
        <v>156</v>
      </c>
      <c r="D82" s="61">
        <v>9.2799999999999994</v>
      </c>
      <c r="E82" s="61">
        <v>10.220000000000001</v>
      </c>
      <c r="F82" s="61" t="s">
        <v>208</v>
      </c>
      <c r="G82" s="61" t="s">
        <v>227</v>
      </c>
    </row>
    <row r="83" spans="1:7" x14ac:dyDescent="0.3">
      <c r="A83" s="59"/>
      <c r="B83" s="171" t="s">
        <v>224</v>
      </c>
      <c r="C83" s="179" t="s">
        <v>156</v>
      </c>
      <c r="D83" s="61">
        <v>4.07</v>
      </c>
      <c r="E83" s="61"/>
      <c r="F83" s="61" t="s">
        <v>208</v>
      </c>
      <c r="G83" s="61" t="s">
        <v>227</v>
      </c>
    </row>
    <row r="84" spans="1:7" x14ac:dyDescent="0.3">
      <c r="A84" s="59"/>
      <c r="B84" s="235" t="s">
        <v>224</v>
      </c>
      <c r="C84" s="179" t="s">
        <v>156</v>
      </c>
      <c r="D84" s="61">
        <v>5.01</v>
      </c>
      <c r="E84" s="61"/>
      <c r="F84" s="61" t="s">
        <v>208</v>
      </c>
      <c r="G84" s="61" t="s">
        <v>227</v>
      </c>
    </row>
    <row r="85" spans="1:7" ht="28.8" x14ac:dyDescent="0.3">
      <c r="A85" s="59"/>
      <c r="B85" s="171" t="s">
        <v>455</v>
      </c>
      <c r="C85" s="179" t="s">
        <v>156</v>
      </c>
      <c r="D85" s="61">
        <v>12.7</v>
      </c>
      <c r="E85" s="61">
        <v>35.86</v>
      </c>
      <c r="F85" s="61" t="s">
        <v>208</v>
      </c>
      <c r="G85" s="179" t="s">
        <v>228</v>
      </c>
    </row>
    <row r="86" spans="1:7" x14ac:dyDescent="0.3">
      <c r="A86" s="59"/>
      <c r="B86" s="177" t="s">
        <v>171</v>
      </c>
      <c r="C86" s="172" t="s">
        <v>225</v>
      </c>
      <c r="D86" s="61">
        <v>20.350000000000001</v>
      </c>
      <c r="E86" s="61">
        <v>30</v>
      </c>
      <c r="F86" s="179"/>
      <c r="G86" s="180"/>
    </row>
    <row r="87" spans="1:7" ht="15" thickBot="1" x14ac:dyDescent="0.35">
      <c r="A87" s="59"/>
      <c r="B87" s="63"/>
      <c r="C87" s="82"/>
      <c r="D87" s="180"/>
      <c r="E87" s="180"/>
      <c r="F87" s="180"/>
      <c r="G87" s="180"/>
    </row>
    <row r="88" spans="1:7" ht="15" thickTop="1" x14ac:dyDescent="0.3">
      <c r="A88" s="59"/>
      <c r="B88" s="480"/>
      <c r="C88" s="179"/>
      <c r="D88" s="564"/>
      <c r="E88" s="565"/>
      <c r="F88" s="489"/>
      <c r="G88" s="490"/>
    </row>
    <row r="89" spans="1:7" ht="30" customHeight="1" x14ac:dyDescent="0.3">
      <c r="A89" s="59"/>
      <c r="B89" s="481"/>
      <c r="C89" s="167" t="s">
        <v>159</v>
      </c>
      <c r="D89" s="234">
        <f>SUM(D77:D86)</f>
        <v>81.22999999999999</v>
      </c>
      <c r="E89" s="232">
        <f>SUM(E80:E86)</f>
        <v>95.03</v>
      </c>
      <c r="F89" s="491"/>
      <c r="G89" s="492"/>
    </row>
    <row r="90" spans="1:7" ht="15" thickBot="1" x14ac:dyDescent="0.35">
      <c r="A90" s="59"/>
      <c r="B90" s="482"/>
      <c r="C90" s="180"/>
      <c r="D90" s="553"/>
      <c r="E90" s="554"/>
      <c r="F90" s="493"/>
      <c r="G90" s="494"/>
    </row>
    <row r="91" spans="1:7" ht="15" thickTop="1" x14ac:dyDescent="0.3">
      <c r="A91" s="59"/>
      <c r="B91" s="60" t="s">
        <v>173</v>
      </c>
      <c r="C91" s="79"/>
      <c r="D91" s="59"/>
      <c r="E91" s="59"/>
      <c r="F91" s="59"/>
      <c r="G91" s="59"/>
    </row>
    <row r="92" spans="1:7" ht="18" x14ac:dyDescent="0.3">
      <c r="A92" s="59"/>
      <c r="B92" s="85" t="s">
        <v>185</v>
      </c>
      <c r="C92" s="59"/>
      <c r="D92" s="59"/>
      <c r="E92" s="59"/>
      <c r="F92" s="59"/>
      <c r="G92" s="59"/>
    </row>
    <row r="93" spans="1:7" ht="15" thickBot="1" x14ac:dyDescent="0.35">
      <c r="A93" s="59"/>
      <c r="B93" s="60"/>
      <c r="C93" s="59"/>
      <c r="D93" s="59"/>
      <c r="E93" s="59"/>
      <c r="F93" s="59"/>
      <c r="G93" s="59"/>
    </row>
    <row r="94" spans="1:7" ht="15" thickTop="1" x14ac:dyDescent="0.3">
      <c r="A94" s="59"/>
      <c r="B94" s="73"/>
      <c r="C94" s="162"/>
      <c r="D94" s="474"/>
      <c r="E94" s="475"/>
      <c r="F94" s="474"/>
      <c r="G94" s="475"/>
    </row>
    <row r="95" spans="1:7" x14ac:dyDescent="0.3">
      <c r="A95" s="59"/>
      <c r="B95" s="74" t="s">
        <v>145</v>
      </c>
      <c r="C95" s="163" t="s">
        <v>146</v>
      </c>
      <c r="D95" s="476" t="s">
        <v>147</v>
      </c>
      <c r="E95" s="477"/>
      <c r="F95" s="476" t="s">
        <v>148</v>
      </c>
      <c r="G95" s="477"/>
    </row>
    <row r="96" spans="1:7" ht="15" thickBot="1" x14ac:dyDescent="0.35">
      <c r="A96" s="59"/>
      <c r="B96" s="74"/>
      <c r="C96" s="75"/>
      <c r="D96" s="478"/>
      <c r="E96" s="479"/>
      <c r="F96" s="478"/>
      <c r="G96" s="479"/>
    </row>
    <row r="97" spans="1:7" ht="15.6" thickTop="1" thickBot="1" x14ac:dyDescent="0.35">
      <c r="A97" s="59"/>
      <c r="B97" s="76"/>
      <c r="C97" s="77"/>
      <c r="D97" s="78" t="s">
        <v>149</v>
      </c>
      <c r="E97" s="78" t="s">
        <v>150</v>
      </c>
      <c r="F97" s="78" t="s">
        <v>149</v>
      </c>
      <c r="G97" s="78" t="s">
        <v>150</v>
      </c>
    </row>
    <row r="98" spans="1:7" ht="15" thickTop="1" x14ac:dyDescent="0.3">
      <c r="A98" s="59"/>
      <c r="B98" s="294" t="s">
        <v>174</v>
      </c>
      <c r="C98" s="292" t="s">
        <v>156</v>
      </c>
      <c r="D98" s="290">
        <v>108.03</v>
      </c>
      <c r="E98" s="189"/>
      <c r="F98" s="61" t="s">
        <v>208</v>
      </c>
      <c r="G98" s="61" t="s">
        <v>209</v>
      </c>
    </row>
    <row r="99" spans="1:7" x14ac:dyDescent="0.3">
      <c r="A99" s="59"/>
      <c r="B99" s="294"/>
      <c r="C99" s="292" t="s">
        <v>156</v>
      </c>
      <c r="D99" s="290">
        <v>8.07</v>
      </c>
      <c r="E99" s="193"/>
      <c r="F99" s="61" t="s">
        <v>208</v>
      </c>
      <c r="G99" s="61" t="s">
        <v>209</v>
      </c>
    </row>
    <row r="100" spans="1:7" x14ac:dyDescent="0.3">
      <c r="A100" s="59"/>
      <c r="B100" s="294"/>
      <c r="C100" s="292" t="s">
        <v>156</v>
      </c>
      <c r="D100" s="290">
        <v>12.54</v>
      </c>
      <c r="E100" s="193"/>
      <c r="F100" s="61" t="s">
        <v>208</v>
      </c>
      <c r="G100" s="61" t="s">
        <v>209</v>
      </c>
    </row>
    <row r="101" spans="1:7" ht="43.2" x14ac:dyDescent="0.3">
      <c r="A101" s="59"/>
      <c r="B101" s="293" t="s">
        <v>462</v>
      </c>
      <c r="C101" s="292" t="s">
        <v>225</v>
      </c>
      <c r="D101" s="290">
        <f>21.31+17.52+7.2</f>
        <v>46.03</v>
      </c>
      <c r="E101" s="242"/>
      <c r="F101" s="61"/>
      <c r="G101" s="180"/>
    </row>
    <row r="102" spans="1:7" ht="28.8" x14ac:dyDescent="0.3">
      <c r="A102" s="59"/>
      <c r="B102" s="293" t="s">
        <v>454</v>
      </c>
      <c r="C102" s="292" t="s">
        <v>206</v>
      </c>
      <c r="D102" s="292">
        <v>16.64</v>
      </c>
      <c r="E102" s="179"/>
      <c r="F102" s="179" t="s">
        <v>208</v>
      </c>
      <c r="G102" s="179" t="s">
        <v>209</v>
      </c>
    </row>
    <row r="103" spans="1:7" x14ac:dyDescent="0.3">
      <c r="A103" s="59"/>
      <c r="B103" s="177" t="s">
        <v>155</v>
      </c>
      <c r="C103" s="168"/>
      <c r="D103" s="180"/>
      <c r="E103" s="193"/>
      <c r="F103" s="180"/>
      <c r="G103" s="180"/>
    </row>
    <row r="104" spans="1:7" ht="15" thickBot="1" x14ac:dyDescent="0.35">
      <c r="A104" s="59"/>
      <c r="B104" s="63"/>
      <c r="C104" s="161"/>
      <c r="D104" s="180"/>
      <c r="E104" s="248"/>
      <c r="F104" s="180"/>
      <c r="G104" s="180"/>
    </row>
    <row r="105" spans="1:7" ht="11.25" customHeight="1" thickTop="1" x14ac:dyDescent="0.3">
      <c r="A105" s="59"/>
      <c r="B105" s="480"/>
      <c r="C105" s="179"/>
      <c r="D105" s="561"/>
      <c r="E105" s="507"/>
      <c r="F105" s="489"/>
      <c r="G105" s="490"/>
    </row>
    <row r="106" spans="1:7" x14ac:dyDescent="0.3">
      <c r="A106" s="59"/>
      <c r="B106" s="481"/>
      <c r="C106" s="167" t="s">
        <v>164</v>
      </c>
      <c r="D106" s="234">
        <f>SUM(D98:D102)</f>
        <v>191.31</v>
      </c>
      <c r="E106" s="232"/>
      <c r="F106" s="491"/>
      <c r="G106" s="492"/>
    </row>
    <row r="107" spans="1:7" ht="6.75" customHeight="1" thickBot="1" x14ac:dyDescent="0.35">
      <c r="A107" s="59"/>
      <c r="B107" s="482"/>
      <c r="C107" s="179"/>
      <c r="D107" s="566"/>
      <c r="E107" s="509"/>
      <c r="F107" s="493"/>
      <c r="G107" s="494"/>
    </row>
    <row r="108" spans="1:7" ht="15" thickTop="1" x14ac:dyDescent="0.3">
      <c r="A108" s="59"/>
      <c r="B108" s="59"/>
      <c r="C108" s="79"/>
      <c r="D108" s="59"/>
      <c r="E108" s="59"/>
      <c r="F108" s="59"/>
      <c r="G108" s="59"/>
    </row>
    <row r="109" spans="1:7" ht="18" x14ac:dyDescent="0.3">
      <c r="A109" s="59"/>
      <c r="B109" s="58" t="s">
        <v>186</v>
      </c>
      <c r="C109" s="59"/>
      <c r="D109" s="59"/>
      <c r="E109" s="59"/>
      <c r="F109" s="59"/>
      <c r="G109" s="59"/>
    </row>
    <row r="110" spans="1:7" ht="15" thickBot="1" x14ac:dyDescent="0.35">
      <c r="A110" s="59"/>
      <c r="B110" s="60"/>
      <c r="C110" s="59"/>
      <c r="D110" s="59"/>
      <c r="E110" s="59"/>
      <c r="F110" s="59"/>
      <c r="G110" s="59"/>
    </row>
    <row r="111" spans="1:7" ht="15" thickTop="1" x14ac:dyDescent="0.3">
      <c r="A111" s="59"/>
      <c r="B111" s="73"/>
      <c r="C111" s="162"/>
      <c r="D111" s="162"/>
      <c r="E111" s="162"/>
      <c r="F111" s="162"/>
      <c r="G111" s="59"/>
    </row>
    <row r="112" spans="1:7" x14ac:dyDescent="0.3">
      <c r="A112" s="59"/>
      <c r="B112" s="74" t="s">
        <v>146</v>
      </c>
      <c r="C112" s="163" t="s">
        <v>179</v>
      </c>
      <c r="D112" s="163" t="s">
        <v>147</v>
      </c>
      <c r="E112" s="163" t="s">
        <v>159</v>
      </c>
      <c r="F112" s="163" t="s">
        <v>180</v>
      </c>
      <c r="G112" s="59"/>
    </row>
    <row r="113" spans="1:7" ht="15" thickBot="1" x14ac:dyDescent="0.35">
      <c r="A113" s="59"/>
      <c r="B113" s="83"/>
      <c r="C113" s="164"/>
      <c r="D113" s="164"/>
      <c r="E113" s="164"/>
      <c r="F113" s="164"/>
      <c r="G113" s="59"/>
    </row>
    <row r="114" spans="1:7" ht="15" thickTop="1" x14ac:dyDescent="0.3">
      <c r="A114" s="59"/>
      <c r="B114" s="70" t="s">
        <v>229</v>
      </c>
      <c r="C114" s="179"/>
      <c r="D114" s="172"/>
      <c r="E114" s="172"/>
      <c r="F114" s="172"/>
      <c r="G114" s="59"/>
    </row>
    <row r="115" spans="1:7" x14ac:dyDescent="0.3">
      <c r="A115" s="59"/>
      <c r="B115" s="70" t="s">
        <v>206</v>
      </c>
      <c r="C115" s="179"/>
      <c r="D115" s="172"/>
      <c r="E115" s="172"/>
      <c r="F115" s="172"/>
      <c r="G115" s="59"/>
    </row>
    <row r="116" spans="1:7" x14ac:dyDescent="0.3">
      <c r="A116" s="59"/>
      <c r="B116" s="70" t="s">
        <v>212</v>
      </c>
      <c r="C116" s="179"/>
      <c r="D116" s="172"/>
      <c r="E116" s="179"/>
      <c r="F116" s="172"/>
      <c r="G116" s="59"/>
    </row>
    <row r="117" spans="1:7" ht="28.8" x14ac:dyDescent="0.3">
      <c r="A117" s="59"/>
      <c r="B117" s="196" t="s">
        <v>230</v>
      </c>
      <c r="C117" s="179"/>
      <c r="D117" s="179"/>
      <c r="E117" s="179">
        <v>32.81</v>
      </c>
      <c r="F117" s="172"/>
      <c r="G117" s="59"/>
    </row>
    <row r="118" spans="1:7" x14ac:dyDescent="0.3">
      <c r="A118" s="59"/>
      <c r="B118" s="170"/>
      <c r="C118" s="179"/>
      <c r="D118" s="179"/>
      <c r="E118" s="179"/>
      <c r="F118" s="172"/>
      <c r="G118" s="59"/>
    </row>
    <row r="119" spans="1:7" x14ac:dyDescent="0.3">
      <c r="A119" s="59"/>
      <c r="B119" s="70" t="s">
        <v>231</v>
      </c>
      <c r="C119" s="179"/>
      <c r="D119" s="179"/>
      <c r="E119" s="179"/>
      <c r="F119" s="179" t="s">
        <v>237</v>
      </c>
      <c r="G119" s="59"/>
    </row>
    <row r="120" spans="1:7" x14ac:dyDescent="0.3">
      <c r="A120" s="59"/>
      <c r="B120" s="196" t="s">
        <v>232</v>
      </c>
      <c r="C120" s="179">
        <v>3</v>
      </c>
      <c r="D120" s="179">
        <v>3.42</v>
      </c>
      <c r="E120" s="179"/>
      <c r="F120" s="172"/>
      <c r="G120" s="59"/>
    </row>
    <row r="121" spans="1:7" ht="28.8" x14ac:dyDescent="0.3">
      <c r="A121" s="59"/>
      <c r="B121" s="196" t="s">
        <v>233</v>
      </c>
      <c r="C121" s="179">
        <v>4</v>
      </c>
      <c r="D121" s="179">
        <v>4.75</v>
      </c>
      <c r="E121" s="179"/>
      <c r="F121" s="180"/>
      <c r="G121" s="59"/>
    </row>
    <row r="122" spans="1:7" x14ac:dyDescent="0.3">
      <c r="A122" s="59"/>
      <c r="B122" s="196" t="s">
        <v>219</v>
      </c>
      <c r="C122" s="179"/>
      <c r="D122" s="179"/>
      <c r="E122" s="179"/>
      <c r="F122" s="180"/>
      <c r="G122" s="59"/>
    </row>
    <row r="123" spans="1:7" x14ac:dyDescent="0.3">
      <c r="A123" s="59"/>
      <c r="B123" s="196" t="s">
        <v>234</v>
      </c>
      <c r="C123" s="179">
        <v>3</v>
      </c>
      <c r="D123" s="179">
        <v>2.21</v>
      </c>
      <c r="E123" s="179"/>
      <c r="F123" s="180"/>
      <c r="G123" s="59"/>
    </row>
    <row r="124" spans="1:7" x14ac:dyDescent="0.3">
      <c r="A124" s="59"/>
      <c r="B124" s="196" t="s">
        <v>161</v>
      </c>
      <c r="C124" s="179">
        <v>3</v>
      </c>
      <c r="D124" s="179">
        <v>2.21</v>
      </c>
      <c r="E124" s="179"/>
      <c r="F124" s="180"/>
      <c r="G124" s="59"/>
    </row>
    <row r="125" spans="1:7" x14ac:dyDescent="0.3">
      <c r="A125" s="59"/>
      <c r="B125" s="196" t="s">
        <v>195</v>
      </c>
      <c r="C125" s="179">
        <v>1</v>
      </c>
      <c r="D125" s="179">
        <v>0.74</v>
      </c>
      <c r="E125" s="179"/>
      <c r="F125" s="180"/>
      <c r="G125" s="59"/>
    </row>
    <row r="126" spans="1:7" ht="15" customHeight="1" x14ac:dyDescent="0.3">
      <c r="A126" s="59"/>
      <c r="B126" s="196" t="s">
        <v>215</v>
      </c>
      <c r="C126" s="179">
        <v>5</v>
      </c>
      <c r="D126" s="179">
        <v>4.47</v>
      </c>
      <c r="E126" s="179"/>
      <c r="F126" s="180"/>
      <c r="G126" s="59"/>
    </row>
    <row r="127" spans="1:7" ht="28.8" x14ac:dyDescent="0.3">
      <c r="A127" s="59"/>
      <c r="B127" s="196" t="s">
        <v>235</v>
      </c>
      <c r="C127" s="179">
        <v>1</v>
      </c>
      <c r="D127" s="179">
        <v>0.41</v>
      </c>
      <c r="E127" s="89">
        <v>49.76</v>
      </c>
      <c r="F127" s="180"/>
      <c r="G127" s="59"/>
    </row>
    <row r="128" spans="1:7" x14ac:dyDescent="0.3">
      <c r="A128" s="59"/>
      <c r="B128" s="196" t="s">
        <v>163</v>
      </c>
      <c r="C128" s="179">
        <v>2</v>
      </c>
      <c r="D128" s="179">
        <v>1.48</v>
      </c>
      <c r="E128" s="180"/>
      <c r="F128" s="180"/>
      <c r="G128" s="59"/>
    </row>
    <row r="129" spans="1:7" x14ac:dyDescent="0.3">
      <c r="A129" s="59"/>
      <c r="B129" s="196" t="s">
        <v>216</v>
      </c>
      <c r="C129" s="179">
        <v>14</v>
      </c>
      <c r="D129" s="179">
        <v>13.15</v>
      </c>
      <c r="E129" s="180"/>
      <c r="F129" s="180"/>
      <c r="G129" s="59"/>
    </row>
    <row r="130" spans="1:7" x14ac:dyDescent="0.3">
      <c r="A130" s="59"/>
      <c r="B130" s="196" t="s">
        <v>236</v>
      </c>
      <c r="C130" s="179">
        <v>2</v>
      </c>
      <c r="D130" s="179">
        <v>1.3</v>
      </c>
      <c r="E130" s="180"/>
      <c r="F130" s="180"/>
      <c r="G130" s="59"/>
    </row>
    <row r="131" spans="1:7" x14ac:dyDescent="0.3">
      <c r="A131" s="59"/>
      <c r="B131" s="196" t="s">
        <v>204</v>
      </c>
      <c r="C131" s="179">
        <v>1</v>
      </c>
      <c r="D131" s="179">
        <v>6.38</v>
      </c>
      <c r="E131" s="180"/>
      <c r="F131" s="180"/>
      <c r="G131" s="59"/>
    </row>
    <row r="132" spans="1:7" x14ac:dyDescent="0.3">
      <c r="A132" s="59"/>
      <c r="B132" s="196" t="s">
        <v>239</v>
      </c>
      <c r="C132" s="179">
        <v>2</v>
      </c>
      <c r="D132" s="179">
        <v>2.2799999999999998</v>
      </c>
      <c r="E132" s="179"/>
      <c r="F132" s="172"/>
      <c r="G132" s="59"/>
    </row>
    <row r="133" spans="1:7" x14ac:dyDescent="0.3">
      <c r="A133" s="59"/>
      <c r="B133" s="196" t="s">
        <v>170</v>
      </c>
      <c r="C133" s="179">
        <v>3</v>
      </c>
      <c r="D133" s="179">
        <v>1.32</v>
      </c>
      <c r="E133" s="179"/>
      <c r="F133" s="172"/>
      <c r="G133" s="59"/>
    </row>
    <row r="134" spans="1:7" x14ac:dyDescent="0.3">
      <c r="A134" s="59"/>
      <c r="B134" s="196" t="s">
        <v>240</v>
      </c>
      <c r="C134" s="179">
        <v>3</v>
      </c>
      <c r="D134" s="179">
        <v>1.57</v>
      </c>
      <c r="E134" s="179"/>
      <c r="F134" s="172"/>
      <c r="G134" s="59"/>
    </row>
    <row r="135" spans="1:7" x14ac:dyDescent="0.3">
      <c r="A135" s="59"/>
      <c r="B135" s="196" t="s">
        <v>193</v>
      </c>
      <c r="C135" s="179">
        <v>5</v>
      </c>
      <c r="D135" s="179">
        <v>4.07</v>
      </c>
      <c r="E135" s="179"/>
      <c r="F135" s="172"/>
      <c r="G135" s="59"/>
    </row>
    <row r="136" spans="1:7" x14ac:dyDescent="0.3">
      <c r="A136" s="59"/>
      <c r="B136" s="70" t="s">
        <v>241</v>
      </c>
      <c r="C136" s="179"/>
      <c r="D136" s="179"/>
      <c r="E136" s="179"/>
      <c r="F136" s="172"/>
      <c r="G136" s="59"/>
    </row>
    <row r="137" spans="1:7" x14ac:dyDescent="0.3">
      <c r="A137" s="59"/>
      <c r="B137" s="70" t="s">
        <v>212</v>
      </c>
      <c r="C137" s="179"/>
      <c r="D137" s="179"/>
      <c r="E137" s="179"/>
      <c r="F137" s="172"/>
      <c r="G137" s="59"/>
    </row>
    <row r="138" spans="1:7" x14ac:dyDescent="0.3">
      <c r="A138" s="59"/>
      <c r="B138" s="196" t="s">
        <v>195</v>
      </c>
      <c r="C138" s="179"/>
      <c r="D138" s="179"/>
      <c r="E138" s="179">
        <v>19.32</v>
      </c>
      <c r="F138" s="179" t="s">
        <v>247</v>
      </c>
      <c r="G138" s="59"/>
    </row>
    <row r="139" spans="1:7" ht="28.8" x14ac:dyDescent="0.3">
      <c r="A139" s="59"/>
      <c r="B139" s="196" t="s">
        <v>242</v>
      </c>
      <c r="C139" s="179"/>
      <c r="D139" s="179"/>
      <c r="E139" s="179">
        <v>40</v>
      </c>
      <c r="F139" s="180"/>
      <c r="G139" s="59"/>
    </row>
    <row r="140" spans="1:7" x14ac:dyDescent="0.3">
      <c r="A140" s="59"/>
      <c r="B140" s="196" t="s">
        <v>173</v>
      </c>
      <c r="C140" s="179"/>
      <c r="D140" s="179"/>
      <c r="E140" s="179"/>
      <c r="F140" s="180"/>
      <c r="G140" s="59"/>
    </row>
    <row r="141" spans="1:7" x14ac:dyDescent="0.3">
      <c r="A141" s="59"/>
      <c r="B141" s="70" t="s">
        <v>231</v>
      </c>
      <c r="C141" s="179"/>
      <c r="D141" s="179"/>
      <c r="E141" s="179"/>
      <c r="F141" s="180"/>
      <c r="G141" s="59"/>
    </row>
    <row r="142" spans="1:7" x14ac:dyDescent="0.3">
      <c r="A142" s="59"/>
      <c r="B142" s="196" t="s">
        <v>243</v>
      </c>
      <c r="C142" s="179">
        <v>3</v>
      </c>
      <c r="D142" s="179">
        <v>6.77</v>
      </c>
      <c r="E142" s="179"/>
      <c r="F142" s="180"/>
      <c r="G142" s="59"/>
    </row>
    <row r="143" spans="1:7" x14ac:dyDescent="0.3">
      <c r="A143" s="59"/>
      <c r="B143" s="196" t="s">
        <v>244</v>
      </c>
      <c r="C143" s="179">
        <v>3</v>
      </c>
      <c r="D143" s="179">
        <v>6.67</v>
      </c>
      <c r="E143" s="179"/>
      <c r="F143" s="180"/>
      <c r="G143" s="59"/>
    </row>
    <row r="144" spans="1:7" x14ac:dyDescent="0.3">
      <c r="A144" s="59"/>
      <c r="B144" s="196" t="s">
        <v>245</v>
      </c>
      <c r="C144" s="179">
        <v>5</v>
      </c>
      <c r="D144" s="179">
        <v>3.53</v>
      </c>
      <c r="E144" s="179"/>
      <c r="F144" s="180"/>
      <c r="G144" s="59"/>
    </row>
    <row r="145" spans="1:7" x14ac:dyDescent="0.3">
      <c r="A145" s="59"/>
      <c r="B145" s="196" t="s">
        <v>246</v>
      </c>
      <c r="C145" s="179">
        <v>11</v>
      </c>
      <c r="D145" s="179">
        <v>13.07</v>
      </c>
      <c r="E145" s="179"/>
      <c r="F145" s="180"/>
      <c r="G145" s="59"/>
    </row>
    <row r="146" spans="1:7" x14ac:dyDescent="0.3">
      <c r="A146" s="59"/>
      <c r="B146" s="196" t="s">
        <v>202</v>
      </c>
      <c r="C146" s="179">
        <v>1</v>
      </c>
      <c r="D146" s="179">
        <v>7.04</v>
      </c>
      <c r="E146" s="179">
        <v>58.62</v>
      </c>
      <c r="F146" s="180"/>
      <c r="G146" s="59"/>
    </row>
    <row r="147" spans="1:7" x14ac:dyDescent="0.3">
      <c r="A147" s="59"/>
      <c r="B147" s="196" t="s">
        <v>196</v>
      </c>
      <c r="C147" s="179">
        <v>11</v>
      </c>
      <c r="D147" s="179">
        <v>11.66</v>
      </c>
      <c r="E147" s="179"/>
      <c r="F147" s="180"/>
      <c r="G147" s="59"/>
    </row>
    <row r="148" spans="1:7" x14ac:dyDescent="0.3">
      <c r="A148" s="59"/>
      <c r="B148" s="196" t="s">
        <v>205</v>
      </c>
      <c r="C148" s="179">
        <v>7</v>
      </c>
      <c r="D148" s="179">
        <v>9.8800000000000008</v>
      </c>
      <c r="E148" s="179"/>
      <c r="F148" s="180"/>
      <c r="G148" s="59"/>
    </row>
    <row r="149" spans="1:7" ht="15" thickBot="1" x14ac:dyDescent="0.35">
      <c r="A149" s="59"/>
      <c r="B149" s="63"/>
      <c r="C149" s="180"/>
      <c r="D149" s="180"/>
      <c r="E149" s="64"/>
      <c r="F149" s="180"/>
      <c r="G149" s="59"/>
    </row>
    <row r="150" spans="1:7" ht="15" thickTop="1" x14ac:dyDescent="0.3">
      <c r="A150" s="59"/>
      <c r="B150" s="567"/>
      <c r="C150" s="567"/>
      <c r="D150" s="507" t="s">
        <v>159</v>
      </c>
      <c r="E150" s="558">
        <v>200.51</v>
      </c>
      <c r="F150" s="562"/>
      <c r="G150" s="59"/>
    </row>
    <row r="151" spans="1:7" x14ac:dyDescent="0.3">
      <c r="A151" s="59"/>
      <c r="B151" s="568"/>
      <c r="C151" s="568"/>
      <c r="D151" s="508"/>
      <c r="E151" s="559"/>
      <c r="F151" s="563"/>
      <c r="G151" s="59"/>
    </row>
    <row r="152" spans="1:7" ht="15" thickBot="1" x14ac:dyDescent="0.35">
      <c r="A152" s="59"/>
      <c r="B152" s="568"/>
      <c r="C152" s="568"/>
      <c r="D152" s="508"/>
      <c r="E152" s="560"/>
      <c r="F152" s="563"/>
      <c r="G152" s="59"/>
    </row>
    <row r="153" spans="1:7" ht="15" thickTop="1" x14ac:dyDescent="0.3">
      <c r="A153" s="59"/>
      <c r="B153" s="71" t="s">
        <v>181</v>
      </c>
      <c r="C153" s="59"/>
      <c r="D153" s="59"/>
      <c r="E153" s="59"/>
      <c r="F153" s="59"/>
      <c r="G153" s="59"/>
    </row>
    <row r="154" spans="1:7" x14ac:dyDescent="0.3">
      <c r="A154" s="59"/>
      <c r="B154" s="60"/>
      <c r="C154" s="59"/>
      <c r="D154" s="59"/>
      <c r="E154" s="59"/>
      <c r="F154" s="59"/>
      <c r="G154" s="59"/>
    </row>
    <row r="155" spans="1:7" x14ac:dyDescent="0.3">
      <c r="A155" s="59"/>
      <c r="B155" s="72" t="s">
        <v>198</v>
      </c>
      <c r="C155" s="59"/>
      <c r="D155" s="59"/>
      <c r="E155" s="59"/>
      <c r="F155" s="59"/>
      <c r="G155" s="59"/>
    </row>
    <row r="156" spans="1:7" x14ac:dyDescent="0.3">
      <c r="B156" s="57" t="s">
        <v>248</v>
      </c>
    </row>
    <row r="157" spans="1:7" x14ac:dyDescent="0.3">
      <c r="B157" s="57" t="s">
        <v>238</v>
      </c>
    </row>
    <row r="158" spans="1:7" x14ac:dyDescent="0.3">
      <c r="B158" s="56"/>
    </row>
    <row r="159" spans="1:7" x14ac:dyDescent="0.3">
      <c r="B159" s="56"/>
    </row>
    <row r="160" spans="1:7" ht="18" x14ac:dyDescent="0.3">
      <c r="B160" s="130" t="s">
        <v>166</v>
      </c>
    </row>
    <row r="161" spans="2:7" ht="15" thickBot="1" x14ac:dyDescent="0.35">
      <c r="B161" s="56"/>
    </row>
    <row r="162" spans="2:7" ht="15" thickTop="1" x14ac:dyDescent="0.3">
      <c r="B162" s="157"/>
      <c r="C162" s="150"/>
      <c r="D162" s="456"/>
      <c r="E162" s="457"/>
      <c r="F162" s="456"/>
      <c r="G162" s="457"/>
    </row>
    <row r="163" spans="2:7" x14ac:dyDescent="0.3">
      <c r="B163" s="158" t="s">
        <v>145</v>
      </c>
      <c r="C163" s="151" t="s">
        <v>146</v>
      </c>
      <c r="D163" s="513" t="s">
        <v>147</v>
      </c>
      <c r="E163" s="514"/>
      <c r="F163" s="513" t="s">
        <v>148</v>
      </c>
      <c r="G163" s="514"/>
    </row>
    <row r="164" spans="2:7" ht="15" thickBot="1" x14ac:dyDescent="0.35">
      <c r="B164" s="158"/>
      <c r="C164" s="141"/>
      <c r="D164" s="516"/>
      <c r="E164" s="517"/>
      <c r="F164" s="516"/>
      <c r="G164" s="517"/>
    </row>
    <row r="165" spans="2:7" ht="40.799999999999997" thickTop="1" thickBot="1" x14ac:dyDescent="0.35">
      <c r="B165" s="143"/>
      <c r="C165" s="144"/>
      <c r="D165" s="184" t="s">
        <v>274</v>
      </c>
      <c r="E165" s="184" t="s">
        <v>275</v>
      </c>
      <c r="F165" s="184" t="s">
        <v>149</v>
      </c>
      <c r="G165" s="184" t="s">
        <v>150</v>
      </c>
    </row>
    <row r="166" spans="2:7" ht="15" thickTop="1" x14ac:dyDescent="0.3">
      <c r="B166" s="119"/>
      <c r="C166" s="176"/>
      <c r="D166" s="183"/>
      <c r="E166" s="155"/>
      <c r="F166" s="155"/>
      <c r="G166" s="183"/>
    </row>
    <row r="167" spans="2:7" ht="27.6" x14ac:dyDescent="0.3">
      <c r="B167" s="178" t="s">
        <v>4</v>
      </c>
      <c r="C167" s="183"/>
      <c r="D167" s="183">
        <v>23.51</v>
      </c>
      <c r="E167" s="183">
        <v>23.51</v>
      </c>
      <c r="F167" s="183" t="s">
        <v>277</v>
      </c>
      <c r="G167" s="183" t="s">
        <v>209</v>
      </c>
    </row>
    <row r="168" spans="2:7" ht="15" thickBot="1" x14ac:dyDescent="0.35">
      <c r="B168" s="52"/>
      <c r="C168" s="181"/>
      <c r="D168" s="54"/>
      <c r="E168" s="54"/>
      <c r="F168" s="54"/>
      <c r="G168" s="54"/>
    </row>
    <row r="169" spans="2:7" ht="15" thickTop="1" x14ac:dyDescent="0.3">
      <c r="B169" s="460"/>
      <c r="C169" s="122"/>
      <c r="D169" s="463"/>
      <c r="E169" s="464"/>
      <c r="F169" s="465"/>
      <c r="G169" s="466"/>
    </row>
    <row r="170" spans="2:7" x14ac:dyDescent="0.3">
      <c r="B170" s="461"/>
      <c r="C170" s="123" t="s">
        <v>159</v>
      </c>
      <c r="D170" s="159">
        <f>SUM(D167)</f>
        <v>23.51</v>
      </c>
      <c r="E170" s="153">
        <f>SUM(E167)</f>
        <v>23.51</v>
      </c>
      <c r="F170" s="467"/>
      <c r="G170" s="468"/>
    </row>
    <row r="171" spans="2:7" ht="15" thickBot="1" x14ac:dyDescent="0.35">
      <c r="B171" s="462"/>
      <c r="C171" s="160"/>
      <c r="D171" s="471"/>
      <c r="E171" s="472"/>
      <c r="F171" s="469"/>
      <c r="G171" s="470"/>
    </row>
    <row r="172" spans="2:7" ht="15" thickTop="1" x14ac:dyDescent="0.3"/>
  </sheetData>
  <mergeCells count="71">
    <mergeCell ref="F150:F152"/>
    <mergeCell ref="F74:G74"/>
    <mergeCell ref="B88:B90"/>
    <mergeCell ref="D88:E88"/>
    <mergeCell ref="D90:E90"/>
    <mergeCell ref="F88:G90"/>
    <mergeCell ref="F95:G95"/>
    <mergeCell ref="F96:G96"/>
    <mergeCell ref="B105:B107"/>
    <mergeCell ref="D105:E105"/>
    <mergeCell ref="D107:E107"/>
    <mergeCell ref="F105:G107"/>
    <mergeCell ref="F94:G94"/>
    <mergeCell ref="B150:B152"/>
    <mergeCell ref="C150:C152"/>
    <mergeCell ref="D150:D152"/>
    <mergeCell ref="F72:G72"/>
    <mergeCell ref="F73:G73"/>
    <mergeCell ref="B50:B52"/>
    <mergeCell ref="D50:E50"/>
    <mergeCell ref="D52:E52"/>
    <mergeCell ref="F50:G52"/>
    <mergeCell ref="B66:B68"/>
    <mergeCell ref="D66:E66"/>
    <mergeCell ref="D68:E68"/>
    <mergeCell ref="F66:G68"/>
    <mergeCell ref="D57:E57"/>
    <mergeCell ref="D58:E58"/>
    <mergeCell ref="F56:G56"/>
    <mergeCell ref="F57:G57"/>
    <mergeCell ref="D94:E94"/>
    <mergeCell ref="D95:E95"/>
    <mergeCell ref="D96:E96"/>
    <mergeCell ref="E150:E152"/>
    <mergeCell ref="D34:E34"/>
    <mergeCell ref="D35:E35"/>
    <mergeCell ref="D36:E36"/>
    <mergeCell ref="D72:E72"/>
    <mergeCell ref="D73:E73"/>
    <mergeCell ref="D74:E74"/>
    <mergeCell ref="F36:G36"/>
    <mergeCell ref="F58:G58"/>
    <mergeCell ref="D56:E56"/>
    <mergeCell ref="F34:G34"/>
    <mergeCell ref="F35:G35"/>
    <mergeCell ref="B30:G30"/>
    <mergeCell ref="D27:E27"/>
    <mergeCell ref="A2:H3"/>
    <mergeCell ref="C5:E5"/>
    <mergeCell ref="C6:E6"/>
    <mergeCell ref="D11:E11"/>
    <mergeCell ref="D12:E12"/>
    <mergeCell ref="D13:E13"/>
    <mergeCell ref="F11:G11"/>
    <mergeCell ref="F12:G12"/>
    <mergeCell ref="F13:G13"/>
    <mergeCell ref="B26:B27"/>
    <mergeCell ref="C26:C27"/>
    <mergeCell ref="F26:G27"/>
    <mergeCell ref="B28:G28"/>
    <mergeCell ref="B29:G29"/>
    <mergeCell ref="B169:B171"/>
    <mergeCell ref="D169:E169"/>
    <mergeCell ref="F169:G171"/>
    <mergeCell ref="D171:E171"/>
    <mergeCell ref="D162:E162"/>
    <mergeCell ref="F162:G162"/>
    <mergeCell ref="D163:E163"/>
    <mergeCell ref="F163:G163"/>
    <mergeCell ref="D164:E164"/>
    <mergeCell ref="F164:G164"/>
  </mergeCells>
  <pageMargins left="0.7" right="0.7" top="0.75" bottom="0.75" header="0.3" footer="0.3"/>
  <pageSetup paperSize="9" scale="73"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L23"/>
  <sheetViews>
    <sheetView topLeftCell="A4" workbookViewId="0">
      <selection activeCell="J6" sqref="J6"/>
    </sheetView>
  </sheetViews>
  <sheetFormatPr baseColWidth="10" defaultRowHeight="14.4" x14ac:dyDescent="0.3"/>
  <cols>
    <col min="4" max="4" width="16.44140625" customWidth="1"/>
  </cols>
  <sheetData>
    <row r="1" spans="3:12" ht="15" thickBot="1" x14ac:dyDescent="0.35"/>
    <row r="2" spans="3:12" x14ac:dyDescent="0.3">
      <c r="C2" s="428" t="s">
        <v>139</v>
      </c>
      <c r="D2" s="429"/>
      <c r="E2" s="429"/>
      <c r="F2" s="429"/>
      <c r="G2" s="429"/>
      <c r="H2" s="429"/>
      <c r="I2" s="429"/>
      <c r="J2" s="429"/>
      <c r="K2" s="429"/>
      <c r="L2" s="430"/>
    </row>
    <row r="3" spans="3:12" ht="46.5" customHeight="1" thickBot="1" x14ac:dyDescent="0.35">
      <c r="C3" s="431"/>
      <c r="D3" s="432"/>
      <c r="E3" s="432"/>
      <c r="F3" s="432"/>
      <c r="G3" s="432"/>
      <c r="H3" s="432"/>
      <c r="I3" s="432"/>
      <c r="J3" s="432"/>
      <c r="K3" s="432"/>
      <c r="L3" s="433"/>
    </row>
    <row r="8" spans="3:12" ht="18" x14ac:dyDescent="0.3">
      <c r="C8" s="130" t="s">
        <v>329</v>
      </c>
    </row>
    <row r="9" spans="3:12" ht="15" thickBot="1" x14ac:dyDescent="0.35">
      <c r="C9" s="56"/>
    </row>
    <row r="10" spans="3:12" ht="15" thickTop="1" x14ac:dyDescent="0.3">
      <c r="C10" s="137"/>
      <c r="D10" s="138"/>
      <c r="E10" s="456"/>
      <c r="F10" s="457"/>
      <c r="G10" s="456"/>
      <c r="H10" s="457"/>
    </row>
    <row r="11" spans="3:12" x14ac:dyDescent="0.3">
      <c r="C11" s="139" t="s">
        <v>145</v>
      </c>
      <c r="D11" s="140" t="s">
        <v>146</v>
      </c>
      <c r="E11" s="513" t="s">
        <v>147</v>
      </c>
      <c r="F11" s="514"/>
      <c r="G11" s="513" t="s">
        <v>148</v>
      </c>
      <c r="H11" s="514"/>
    </row>
    <row r="12" spans="3:12" ht="15" thickBot="1" x14ac:dyDescent="0.35">
      <c r="C12" s="139"/>
      <c r="D12" s="141"/>
      <c r="E12" s="516"/>
      <c r="F12" s="517"/>
      <c r="G12" s="516"/>
      <c r="H12" s="517"/>
    </row>
    <row r="13" spans="3:12" ht="15.6" thickTop="1" thickBot="1" x14ac:dyDescent="0.35">
      <c r="C13" s="143"/>
      <c r="D13" s="144"/>
      <c r="E13" s="145" t="s">
        <v>330</v>
      </c>
      <c r="F13" s="145" t="s">
        <v>331</v>
      </c>
      <c r="G13" s="145" t="s">
        <v>330</v>
      </c>
      <c r="H13" s="145" t="s">
        <v>331</v>
      </c>
    </row>
    <row r="14" spans="3:12" ht="15" thickTop="1" x14ac:dyDescent="0.3">
      <c r="C14" s="51" t="s">
        <v>174</v>
      </c>
      <c r="D14" s="115"/>
      <c r="E14" s="53"/>
      <c r="F14" s="117"/>
      <c r="G14" s="117"/>
      <c r="H14" s="53"/>
    </row>
    <row r="15" spans="3:12" x14ac:dyDescent="0.3">
      <c r="C15" s="243" t="s">
        <v>466</v>
      </c>
      <c r="D15" s="244" t="s">
        <v>225</v>
      </c>
      <c r="E15" s="244">
        <v>119.71</v>
      </c>
      <c r="F15" s="244">
        <v>230</v>
      </c>
      <c r="G15" s="244" t="s">
        <v>332</v>
      </c>
      <c r="H15" s="244"/>
    </row>
    <row r="16" spans="3:12" x14ac:dyDescent="0.3">
      <c r="C16" s="243" t="s">
        <v>466</v>
      </c>
      <c r="D16" s="244" t="s">
        <v>465</v>
      </c>
      <c r="E16" s="244">
        <f t="shared" ref="E16" si="0">82.66+27.31</f>
        <v>109.97</v>
      </c>
      <c r="F16" s="244"/>
      <c r="G16" s="244" t="s">
        <v>333</v>
      </c>
      <c r="H16" s="244"/>
    </row>
    <row r="17" spans="3:8" x14ac:dyDescent="0.3">
      <c r="C17" s="243" t="s">
        <v>467</v>
      </c>
      <c r="D17" s="244" t="s">
        <v>225</v>
      </c>
      <c r="E17" s="244">
        <v>61.37</v>
      </c>
      <c r="F17" s="244"/>
      <c r="G17" s="244" t="s">
        <v>332</v>
      </c>
      <c r="H17" s="244"/>
    </row>
    <row r="18" spans="3:8" x14ac:dyDescent="0.3">
      <c r="C18" s="114" t="s">
        <v>371</v>
      </c>
      <c r="D18" s="53" t="s">
        <v>225</v>
      </c>
      <c r="E18" s="53">
        <v>3.38</v>
      </c>
      <c r="F18" s="244"/>
      <c r="G18" s="53"/>
      <c r="H18" s="53"/>
    </row>
    <row r="19" spans="3:8" ht="15" thickBot="1" x14ac:dyDescent="0.35">
      <c r="C19" s="243"/>
      <c r="D19" s="245"/>
      <c r="E19" s="53">
        <v>140</v>
      </c>
      <c r="F19" s="54"/>
      <c r="G19" s="54"/>
      <c r="H19" s="54"/>
    </row>
    <row r="20" spans="3:8" ht="15" thickTop="1" x14ac:dyDescent="0.3">
      <c r="C20" s="460"/>
      <c r="D20" s="122"/>
      <c r="E20" s="463"/>
      <c r="F20" s="464"/>
      <c r="G20" s="465"/>
      <c r="H20" s="466"/>
    </row>
    <row r="21" spans="3:8" x14ac:dyDescent="0.3">
      <c r="C21" s="461"/>
      <c r="D21" s="123" t="s">
        <v>159</v>
      </c>
      <c r="E21" s="128">
        <f>SUM(E15:E19)</f>
        <v>434.43</v>
      </c>
      <c r="F21" s="125"/>
      <c r="G21" s="467"/>
      <c r="H21" s="468"/>
    </row>
    <row r="22" spans="3:8" ht="15" thickBot="1" x14ac:dyDescent="0.35">
      <c r="C22" s="462"/>
      <c r="D22" s="55"/>
      <c r="E22" s="471"/>
      <c r="F22" s="472"/>
      <c r="G22" s="469"/>
      <c r="H22" s="470"/>
    </row>
    <row r="23" spans="3:8" ht="15" thickTop="1" x14ac:dyDescent="0.3"/>
  </sheetData>
  <mergeCells count="11">
    <mergeCell ref="C2:L3"/>
    <mergeCell ref="E22:F22"/>
    <mergeCell ref="E10:F10"/>
    <mergeCell ref="G10:H10"/>
    <mergeCell ref="E11:F11"/>
    <mergeCell ref="G11:H11"/>
    <mergeCell ref="E12:F12"/>
    <mergeCell ref="G12:H12"/>
    <mergeCell ref="C20:C22"/>
    <mergeCell ref="E20:F20"/>
    <mergeCell ref="G20:H22"/>
  </mergeCells>
  <pageMargins left="0.7" right="0.7" top="0.75" bottom="0.75" header="0.3" footer="0.3"/>
  <pageSetup paperSize="9" scale="92"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9"/>
  <sheetViews>
    <sheetView workbookViewId="0">
      <selection activeCell="F5" sqref="F5"/>
    </sheetView>
  </sheetViews>
  <sheetFormatPr baseColWidth="10" defaultRowHeight="14.4" x14ac:dyDescent="0.3"/>
  <cols>
    <col min="1" max="1" width="24" customWidth="1"/>
    <col min="2" max="2" width="19.109375" customWidth="1"/>
    <col min="7" max="7" width="4.109375" customWidth="1"/>
  </cols>
  <sheetData>
    <row r="1" spans="1:8" ht="15" thickBot="1" x14ac:dyDescent="0.35"/>
    <row r="2" spans="1:8" x14ac:dyDescent="0.3">
      <c r="A2" s="428" t="s">
        <v>140</v>
      </c>
      <c r="B2" s="429"/>
      <c r="C2" s="429"/>
      <c r="D2" s="429"/>
      <c r="E2" s="429"/>
      <c r="F2" s="429"/>
      <c r="G2" s="430"/>
    </row>
    <row r="3" spans="1:8" ht="45.75" customHeight="1" thickBot="1" x14ac:dyDescent="0.35">
      <c r="A3" s="431"/>
      <c r="B3" s="432"/>
      <c r="C3" s="432"/>
      <c r="D3" s="432"/>
      <c r="E3" s="432"/>
      <c r="F3" s="432"/>
      <c r="G3" s="433"/>
    </row>
    <row r="5" spans="1:8" x14ac:dyDescent="0.3">
      <c r="C5" s="515" t="s">
        <v>143</v>
      </c>
      <c r="D5" s="515"/>
      <c r="E5" s="515"/>
      <c r="F5" s="300">
        <f>C17+C51+C63+C81+D117</f>
        <v>629.03</v>
      </c>
      <c r="H5" s="236"/>
    </row>
    <row r="6" spans="1:8" x14ac:dyDescent="0.3">
      <c r="C6" s="515" t="s">
        <v>144</v>
      </c>
      <c r="D6" s="515"/>
      <c r="E6" s="515"/>
      <c r="F6" t="s">
        <v>251</v>
      </c>
    </row>
    <row r="8" spans="1:8" ht="18" x14ac:dyDescent="0.3">
      <c r="A8" s="85" t="s">
        <v>182</v>
      </c>
      <c r="B8" s="59"/>
      <c r="C8" s="59"/>
      <c r="D8" s="59"/>
      <c r="E8" s="59"/>
      <c r="F8" s="59"/>
    </row>
    <row r="9" spans="1:8" ht="15" thickBot="1" x14ac:dyDescent="0.35">
      <c r="A9" s="60"/>
      <c r="B9" s="59"/>
      <c r="C9" s="59"/>
      <c r="D9" s="59"/>
      <c r="E9" s="59"/>
      <c r="F9" s="59"/>
    </row>
    <row r="10" spans="1:8" ht="16.5" customHeight="1" thickTop="1" x14ac:dyDescent="0.3">
      <c r="A10" s="495" t="s">
        <v>145</v>
      </c>
      <c r="B10" s="495" t="s">
        <v>146</v>
      </c>
      <c r="C10" s="474" t="s">
        <v>147</v>
      </c>
      <c r="D10" s="475"/>
      <c r="E10" s="474" t="s">
        <v>148</v>
      </c>
      <c r="F10" s="475"/>
    </row>
    <row r="11" spans="1:8" ht="15.75" customHeight="1" thickBot="1" x14ac:dyDescent="0.35">
      <c r="A11" s="496"/>
      <c r="B11" s="496"/>
      <c r="C11" s="497"/>
      <c r="D11" s="498"/>
      <c r="E11" s="497"/>
      <c r="F11" s="498"/>
    </row>
    <row r="12" spans="1:8" ht="15.6" thickTop="1" thickBot="1" x14ac:dyDescent="0.35">
      <c r="A12" s="76"/>
      <c r="B12" s="77"/>
      <c r="C12" s="78" t="s">
        <v>149</v>
      </c>
      <c r="D12" s="78" t="s">
        <v>150</v>
      </c>
      <c r="E12" s="78" t="s">
        <v>149</v>
      </c>
      <c r="F12" s="78" t="s">
        <v>150</v>
      </c>
    </row>
    <row r="13" spans="1:8" ht="15" thickTop="1" x14ac:dyDescent="0.3">
      <c r="A13" s="177" t="s">
        <v>153</v>
      </c>
      <c r="B13" s="179" t="s">
        <v>157</v>
      </c>
      <c r="C13" s="179">
        <v>159</v>
      </c>
      <c r="D13" s="572"/>
      <c r="E13" s="179" t="s">
        <v>158</v>
      </c>
      <c r="F13" s="484"/>
    </row>
    <row r="14" spans="1:8" x14ac:dyDescent="0.3">
      <c r="A14" s="177" t="s">
        <v>154</v>
      </c>
      <c r="B14" s="179" t="s">
        <v>187</v>
      </c>
      <c r="C14" s="179">
        <v>8</v>
      </c>
      <c r="D14" s="572"/>
      <c r="E14" s="179" t="s">
        <v>158</v>
      </c>
      <c r="F14" s="484"/>
    </row>
    <row r="15" spans="1:8" x14ac:dyDescent="0.3">
      <c r="A15" s="177"/>
      <c r="B15" s="179" t="s">
        <v>468</v>
      </c>
      <c r="C15" s="179">
        <v>2</v>
      </c>
      <c r="D15" s="572"/>
      <c r="E15" s="179" t="s">
        <v>194</v>
      </c>
      <c r="F15" s="484"/>
    </row>
    <row r="16" spans="1:8" ht="15" thickBot="1" x14ac:dyDescent="0.35">
      <c r="A16" s="63"/>
      <c r="B16" s="179"/>
      <c r="C16" s="180"/>
      <c r="D16" s="572"/>
      <c r="E16" s="180"/>
      <c r="F16" s="484"/>
    </row>
    <row r="17" spans="1:9" ht="32.25" customHeight="1" thickTop="1" thickBot="1" x14ac:dyDescent="0.35">
      <c r="A17" s="269"/>
      <c r="B17" s="270" t="s">
        <v>159</v>
      </c>
      <c r="C17" s="269">
        <f>SUM(C13:C15)</f>
        <v>169</v>
      </c>
      <c r="D17" s="269"/>
      <c r="E17" s="271"/>
      <c r="F17" s="271"/>
    </row>
    <row r="18" spans="1:9" ht="15" customHeight="1" thickTop="1" thickBot="1" x14ac:dyDescent="0.35">
      <c r="A18" s="569" t="s">
        <v>197</v>
      </c>
      <c r="B18" s="570"/>
      <c r="C18" s="570"/>
      <c r="D18" s="570"/>
      <c r="E18" s="570"/>
      <c r="F18" s="571"/>
    </row>
    <row r="19" spans="1:9" ht="15" thickTop="1" x14ac:dyDescent="0.3">
      <c r="A19" s="60"/>
      <c r="B19" s="59"/>
      <c r="C19" s="59"/>
      <c r="D19" s="59"/>
      <c r="E19" s="59"/>
      <c r="F19" s="59"/>
    </row>
    <row r="20" spans="1:9" ht="18" x14ac:dyDescent="0.3">
      <c r="A20" s="65" t="s">
        <v>260</v>
      </c>
      <c r="B20" s="59"/>
      <c r="C20" s="59"/>
      <c r="D20" s="59"/>
      <c r="E20" s="59"/>
      <c r="F20" s="59"/>
    </row>
    <row r="21" spans="1:9" ht="15" thickBot="1" x14ac:dyDescent="0.35">
      <c r="A21" s="60"/>
      <c r="B21" s="59"/>
      <c r="C21" s="59"/>
      <c r="D21" s="59"/>
      <c r="E21" s="59"/>
      <c r="F21" s="59"/>
    </row>
    <row r="22" spans="1:9" ht="15.75" customHeight="1" thickTop="1" x14ac:dyDescent="0.3">
      <c r="A22" s="495" t="s">
        <v>145</v>
      </c>
      <c r="B22" s="495" t="s">
        <v>146</v>
      </c>
      <c r="C22" s="474" t="s">
        <v>147</v>
      </c>
      <c r="D22" s="475"/>
      <c r="E22" s="474" t="s">
        <v>148</v>
      </c>
      <c r="F22" s="475"/>
    </row>
    <row r="23" spans="1:9" ht="15" customHeight="1" thickBot="1" x14ac:dyDescent="0.35">
      <c r="A23" s="496"/>
      <c r="B23" s="496"/>
      <c r="C23" s="497"/>
      <c r="D23" s="498"/>
      <c r="E23" s="497"/>
      <c r="F23" s="498"/>
    </row>
    <row r="24" spans="1:9" ht="15.6" thickTop="1" thickBot="1" x14ac:dyDescent="0.35">
      <c r="A24" s="76"/>
      <c r="B24" s="77"/>
      <c r="C24" s="78" t="s">
        <v>149</v>
      </c>
      <c r="D24" s="78" t="s">
        <v>150</v>
      </c>
      <c r="E24" s="78" t="s">
        <v>149</v>
      </c>
      <c r="F24" s="78" t="s">
        <v>150</v>
      </c>
    </row>
    <row r="25" spans="1:9" ht="15" thickTop="1" x14ac:dyDescent="0.3">
      <c r="A25" s="177" t="s">
        <v>160</v>
      </c>
      <c r="B25" s="172"/>
      <c r="C25" s="179"/>
      <c r="D25" s="174"/>
      <c r="E25" s="179"/>
      <c r="F25" s="179"/>
    </row>
    <row r="26" spans="1:9" x14ac:dyDescent="0.3">
      <c r="A26" s="196" t="s">
        <v>487</v>
      </c>
      <c r="B26" s="179" t="s">
        <v>157</v>
      </c>
      <c r="C26" s="292">
        <v>11.2</v>
      </c>
      <c r="D26" s="174"/>
      <c r="E26" s="179"/>
      <c r="F26" s="179"/>
      <c r="H26" s="303"/>
      <c r="I26" s="303"/>
    </row>
    <row r="27" spans="1:9" x14ac:dyDescent="0.3">
      <c r="A27" s="251" t="s">
        <v>488</v>
      </c>
      <c r="B27" s="179" t="s">
        <v>157</v>
      </c>
      <c r="C27" s="292">
        <v>10.79</v>
      </c>
      <c r="D27" s="174"/>
      <c r="E27" s="179"/>
      <c r="F27" s="179"/>
      <c r="H27" s="303"/>
      <c r="I27" s="303"/>
    </row>
    <row r="28" spans="1:9" x14ac:dyDescent="0.3">
      <c r="A28" s="251" t="s">
        <v>489</v>
      </c>
      <c r="B28" s="179" t="s">
        <v>157</v>
      </c>
      <c r="C28" s="292">
        <v>10.74</v>
      </c>
      <c r="D28" s="174"/>
      <c r="E28" s="179"/>
      <c r="F28" s="179"/>
      <c r="H28" s="303"/>
      <c r="I28" s="303"/>
    </row>
    <row r="29" spans="1:9" x14ac:dyDescent="0.3">
      <c r="A29" s="251" t="s">
        <v>490</v>
      </c>
      <c r="B29" s="179" t="s">
        <v>157</v>
      </c>
      <c r="C29" s="292">
        <v>10.81</v>
      </c>
      <c r="D29" s="174"/>
      <c r="E29" s="179"/>
      <c r="F29" s="179"/>
      <c r="H29" s="303"/>
      <c r="I29" s="303"/>
    </row>
    <row r="30" spans="1:9" x14ac:dyDescent="0.3">
      <c r="A30" s="196" t="s">
        <v>491</v>
      </c>
      <c r="B30" s="179" t="s">
        <v>157</v>
      </c>
      <c r="C30" s="292">
        <v>18.649999999999999</v>
      </c>
      <c r="D30" s="174"/>
      <c r="E30" s="179"/>
      <c r="F30" s="179"/>
      <c r="H30" s="303"/>
      <c r="I30" s="303"/>
    </row>
    <row r="31" spans="1:9" x14ac:dyDescent="0.3">
      <c r="A31" s="196" t="s">
        <v>492</v>
      </c>
      <c r="B31" s="179" t="s">
        <v>157</v>
      </c>
      <c r="C31" s="292">
        <f>1.84+1.84+2.62+2.66+1.85+1.85</f>
        <v>12.66</v>
      </c>
      <c r="D31" s="174"/>
      <c r="E31" s="179"/>
      <c r="F31" s="179"/>
      <c r="H31" s="303"/>
      <c r="I31" s="303"/>
    </row>
    <row r="32" spans="1:9" ht="28.8" x14ac:dyDescent="0.3">
      <c r="A32" s="196" t="s">
        <v>493</v>
      </c>
      <c r="B32" s="179" t="s">
        <v>157</v>
      </c>
      <c r="C32" s="292">
        <f>15.6+27.07</f>
        <v>42.67</v>
      </c>
      <c r="D32" s="174"/>
      <c r="E32" s="179"/>
      <c r="F32" s="179"/>
      <c r="H32" s="303"/>
      <c r="I32" s="303"/>
    </row>
    <row r="33" spans="1:9" x14ac:dyDescent="0.3">
      <c r="A33" s="196" t="s">
        <v>478</v>
      </c>
      <c r="B33" s="179" t="s">
        <v>157</v>
      </c>
      <c r="C33" s="292">
        <v>26.56</v>
      </c>
      <c r="D33" s="174"/>
      <c r="E33" s="179"/>
      <c r="F33" s="179"/>
      <c r="H33" s="303"/>
      <c r="I33" s="303"/>
    </row>
    <row r="34" spans="1:9" x14ac:dyDescent="0.3">
      <c r="A34" s="196" t="s">
        <v>479</v>
      </c>
      <c r="B34" s="179" t="s">
        <v>157</v>
      </c>
      <c r="C34" s="292">
        <v>19.27</v>
      </c>
      <c r="D34" s="174"/>
      <c r="E34" s="179"/>
      <c r="F34" s="179"/>
      <c r="H34" s="303"/>
      <c r="I34" s="303"/>
    </row>
    <row r="35" spans="1:9" x14ac:dyDescent="0.3">
      <c r="A35" s="196" t="s">
        <v>481</v>
      </c>
      <c r="B35" s="179" t="s">
        <v>157</v>
      </c>
      <c r="C35" s="292">
        <v>24.75</v>
      </c>
      <c r="D35" s="174"/>
      <c r="E35" s="179"/>
      <c r="F35" s="179"/>
      <c r="H35" s="303"/>
      <c r="I35" s="303"/>
    </row>
    <row r="36" spans="1:9" x14ac:dyDescent="0.3">
      <c r="A36" s="196" t="s">
        <v>480</v>
      </c>
      <c r="B36" s="179" t="s">
        <v>157</v>
      </c>
      <c r="C36" s="292">
        <v>26.19</v>
      </c>
      <c r="D36" s="174"/>
      <c r="E36" s="179"/>
      <c r="F36" s="179"/>
      <c r="H36" s="303"/>
      <c r="I36" s="303"/>
    </row>
    <row r="37" spans="1:9" x14ac:dyDescent="0.3">
      <c r="A37" s="251" t="s">
        <v>482</v>
      </c>
      <c r="B37" s="179" t="s">
        <v>157</v>
      </c>
      <c r="C37" s="292">
        <v>20.34</v>
      </c>
      <c r="D37" s="174"/>
      <c r="E37" s="179"/>
      <c r="F37" s="179"/>
      <c r="H37" s="303"/>
      <c r="I37" s="303"/>
    </row>
    <row r="38" spans="1:9" x14ac:dyDescent="0.3">
      <c r="A38" s="196" t="s">
        <v>483</v>
      </c>
      <c r="B38" s="179" t="s">
        <v>157</v>
      </c>
      <c r="C38" s="292">
        <v>10.79</v>
      </c>
      <c r="D38" s="174"/>
      <c r="E38" s="179"/>
      <c r="F38" s="179"/>
      <c r="H38" s="303"/>
      <c r="I38" s="303"/>
    </row>
    <row r="39" spans="1:9" x14ac:dyDescent="0.3">
      <c r="A39" s="196" t="s">
        <v>484</v>
      </c>
      <c r="B39" s="179" t="s">
        <v>157</v>
      </c>
      <c r="C39" s="292">
        <v>11.23</v>
      </c>
      <c r="D39" s="174"/>
      <c r="E39" s="179"/>
      <c r="F39" s="179"/>
      <c r="H39" s="303"/>
      <c r="I39" s="303"/>
    </row>
    <row r="40" spans="1:9" x14ac:dyDescent="0.3">
      <c r="A40" s="196" t="s">
        <v>485</v>
      </c>
      <c r="B40" s="179" t="s">
        <v>157</v>
      </c>
      <c r="C40" s="292">
        <v>16.39</v>
      </c>
      <c r="D40" s="174"/>
      <c r="E40" s="179"/>
      <c r="F40" s="179"/>
      <c r="H40" s="303"/>
      <c r="I40" s="303"/>
    </row>
    <row r="41" spans="1:9" x14ac:dyDescent="0.3">
      <c r="A41" s="196" t="s">
        <v>486</v>
      </c>
      <c r="B41" s="179" t="s">
        <v>157</v>
      </c>
      <c r="C41" s="292">
        <v>20.65</v>
      </c>
      <c r="D41" s="174"/>
      <c r="E41" s="179"/>
      <c r="F41" s="179"/>
      <c r="H41" s="303"/>
      <c r="I41" s="303"/>
    </row>
    <row r="42" spans="1:9" x14ac:dyDescent="0.3">
      <c r="A42" s="196" t="s">
        <v>494</v>
      </c>
      <c r="B42" s="179" t="s">
        <v>157</v>
      </c>
      <c r="C42" s="292">
        <v>15.1</v>
      </c>
      <c r="D42" s="174"/>
      <c r="E42" s="179"/>
      <c r="F42" s="179"/>
      <c r="H42" s="303"/>
      <c r="I42" s="303"/>
    </row>
    <row r="43" spans="1:9" x14ac:dyDescent="0.3">
      <c r="A43" s="196" t="s">
        <v>495</v>
      </c>
      <c r="B43" s="179" t="s">
        <v>157</v>
      </c>
      <c r="C43" s="292">
        <v>11.49</v>
      </c>
      <c r="D43" s="174"/>
      <c r="E43" s="179"/>
      <c r="F43" s="179"/>
      <c r="H43" s="303"/>
      <c r="I43" s="303"/>
    </row>
    <row r="44" spans="1:9" ht="28.8" x14ac:dyDescent="0.3">
      <c r="A44" s="196" t="s">
        <v>496</v>
      </c>
      <c r="B44" s="179" t="s">
        <v>157</v>
      </c>
      <c r="C44" s="292">
        <v>14.23</v>
      </c>
      <c r="D44" s="179"/>
      <c r="E44" s="179"/>
      <c r="F44" s="180"/>
      <c r="H44" s="303"/>
      <c r="I44" s="80"/>
    </row>
    <row r="45" spans="1:9" x14ac:dyDescent="0.3">
      <c r="A45" s="196" t="s">
        <v>476</v>
      </c>
      <c r="B45" s="179" t="s">
        <v>157</v>
      </c>
      <c r="C45" s="292">
        <v>14.92</v>
      </c>
      <c r="D45" s="174"/>
      <c r="E45" s="179"/>
      <c r="F45" s="179"/>
      <c r="H45" s="303"/>
      <c r="I45" s="303"/>
    </row>
    <row r="46" spans="1:9" x14ac:dyDescent="0.3">
      <c r="A46" s="196" t="s">
        <v>477</v>
      </c>
      <c r="B46" s="179" t="s">
        <v>157</v>
      </c>
      <c r="C46" s="292">
        <v>11.65</v>
      </c>
      <c r="D46" s="174"/>
      <c r="E46" s="179"/>
      <c r="F46" s="179"/>
      <c r="H46" s="303"/>
      <c r="I46" s="303"/>
    </row>
    <row r="47" spans="1:9" ht="28.8" x14ac:dyDescent="0.3">
      <c r="A47" s="301" t="s">
        <v>497</v>
      </c>
      <c r="B47" s="292" t="s">
        <v>157</v>
      </c>
      <c r="C47" s="292">
        <v>11.45</v>
      </c>
      <c r="D47" s="179"/>
      <c r="E47" s="179"/>
      <c r="F47" s="180"/>
      <c r="H47" s="303"/>
      <c r="I47" s="80"/>
    </row>
    <row r="48" spans="1:9" x14ac:dyDescent="0.3">
      <c r="A48" s="301" t="s">
        <v>498</v>
      </c>
      <c r="B48" s="292" t="s">
        <v>157</v>
      </c>
      <c r="C48" s="292">
        <v>7.69</v>
      </c>
      <c r="D48" s="179"/>
      <c r="E48" s="179"/>
      <c r="F48" s="180"/>
      <c r="H48" s="303"/>
      <c r="I48" s="80"/>
    </row>
    <row r="49" spans="1:9" x14ac:dyDescent="0.3">
      <c r="A49" s="247"/>
      <c r="B49" s="246"/>
      <c r="C49" s="292"/>
      <c r="D49" s="179"/>
      <c r="E49" s="179"/>
      <c r="F49" s="180"/>
      <c r="H49" s="303"/>
      <c r="I49" s="80"/>
    </row>
    <row r="50" spans="1:9" ht="15" thickBot="1" x14ac:dyDescent="0.35">
      <c r="A50" s="63"/>
      <c r="B50" s="180"/>
      <c r="C50" s="292"/>
      <c r="D50" s="180"/>
      <c r="E50" s="180"/>
      <c r="F50" s="180"/>
      <c r="H50" s="80"/>
      <c r="I50" s="80"/>
    </row>
    <row r="51" spans="1:9" ht="40.5" customHeight="1" thickTop="1" thickBot="1" x14ac:dyDescent="0.35">
      <c r="A51" s="269"/>
      <c r="B51" s="272" t="s">
        <v>164</v>
      </c>
      <c r="C51" s="302">
        <f>SUM(C25:C50)</f>
        <v>380.21999999999997</v>
      </c>
      <c r="D51" s="269"/>
      <c r="E51" s="573"/>
      <c r="F51" s="573"/>
    </row>
    <row r="52" spans="1:9" ht="15" thickTop="1" x14ac:dyDescent="0.3">
      <c r="A52" s="574"/>
      <c r="B52" s="574"/>
      <c r="C52" s="574"/>
      <c r="D52" s="574"/>
      <c r="E52" s="574"/>
      <c r="F52" s="574"/>
    </row>
    <row r="53" spans="1:9" ht="18" x14ac:dyDescent="0.3">
      <c r="A53" s="65" t="s">
        <v>261</v>
      </c>
      <c r="B53" s="59"/>
      <c r="C53" s="59"/>
      <c r="D53" s="59"/>
      <c r="E53" s="59"/>
      <c r="F53" s="59"/>
    </row>
    <row r="54" spans="1:9" ht="15" thickBot="1" x14ac:dyDescent="0.35">
      <c r="A54" s="60"/>
      <c r="B54" s="59"/>
      <c r="C54" s="59"/>
      <c r="D54" s="59"/>
      <c r="E54" s="59"/>
      <c r="F54" s="59"/>
    </row>
    <row r="55" spans="1:9" ht="15" thickTop="1" x14ac:dyDescent="0.3">
      <c r="A55" s="73"/>
      <c r="B55" s="162"/>
      <c r="C55" s="474"/>
      <c r="D55" s="475"/>
      <c r="E55" s="474"/>
      <c r="F55" s="475"/>
    </row>
    <row r="56" spans="1:9" ht="15" customHeight="1" x14ac:dyDescent="0.3">
      <c r="A56" s="74" t="s">
        <v>145</v>
      </c>
      <c r="B56" s="163" t="s">
        <v>146</v>
      </c>
      <c r="C56" s="476" t="s">
        <v>147</v>
      </c>
      <c r="D56" s="477"/>
      <c r="E56" s="476" t="s">
        <v>148</v>
      </c>
      <c r="F56" s="477"/>
    </row>
    <row r="57" spans="1:9" ht="15" thickBot="1" x14ac:dyDescent="0.35">
      <c r="A57" s="74"/>
      <c r="B57" s="75"/>
      <c r="C57" s="478"/>
      <c r="D57" s="479"/>
      <c r="E57" s="478"/>
      <c r="F57" s="479"/>
    </row>
    <row r="58" spans="1:9" ht="15.6" thickTop="1" thickBot="1" x14ac:dyDescent="0.35">
      <c r="A58" s="76"/>
      <c r="B58" s="77"/>
      <c r="C58" s="78" t="s">
        <v>149</v>
      </c>
      <c r="D58" s="78" t="s">
        <v>150</v>
      </c>
      <c r="E58" s="78" t="s">
        <v>149</v>
      </c>
      <c r="F58" s="78" t="s">
        <v>150</v>
      </c>
    </row>
    <row r="59" spans="1:9" ht="15" thickTop="1" x14ac:dyDescent="0.3">
      <c r="A59" s="177" t="s">
        <v>469</v>
      </c>
      <c r="B59" s="179" t="s">
        <v>157</v>
      </c>
      <c r="C59" s="292">
        <v>33.869999999999997</v>
      </c>
      <c r="D59" s="572"/>
      <c r="E59" s="179" t="s">
        <v>158</v>
      </c>
      <c r="F59" s="484"/>
    </row>
    <row r="60" spans="1:9" x14ac:dyDescent="0.3">
      <c r="A60" s="250" t="s">
        <v>475</v>
      </c>
      <c r="B60" s="179" t="s">
        <v>157</v>
      </c>
      <c r="C60" s="292">
        <v>12.2</v>
      </c>
      <c r="D60" s="572"/>
      <c r="E60" s="179" t="s">
        <v>158</v>
      </c>
      <c r="F60" s="484"/>
    </row>
    <row r="61" spans="1:9" x14ac:dyDescent="0.3">
      <c r="A61" s="250"/>
      <c r="B61" s="179"/>
      <c r="C61" s="246"/>
      <c r="D61" s="572"/>
      <c r="E61" s="179"/>
      <c r="F61" s="484"/>
    </row>
    <row r="62" spans="1:9" ht="15" thickBot="1" x14ac:dyDescent="0.35">
      <c r="A62" s="177"/>
      <c r="B62" s="179"/>
      <c r="C62" s="179"/>
      <c r="D62" s="572"/>
      <c r="E62" s="179"/>
      <c r="F62" s="484"/>
    </row>
    <row r="63" spans="1:9" ht="30" customHeight="1" thickTop="1" thickBot="1" x14ac:dyDescent="0.35">
      <c r="A63" s="269"/>
      <c r="B63" s="272" t="s">
        <v>164</v>
      </c>
      <c r="C63" s="273">
        <f>SUM(C59:C62)</f>
        <v>46.069999999999993</v>
      </c>
      <c r="D63" s="271"/>
      <c r="E63" s="573"/>
      <c r="F63" s="573"/>
    </row>
    <row r="64" spans="1:9" ht="15" thickTop="1" x14ac:dyDescent="0.3">
      <c r="A64" s="59"/>
      <c r="B64" s="59"/>
      <c r="C64" s="59"/>
      <c r="D64" s="59"/>
      <c r="E64" s="59"/>
      <c r="F64" s="59"/>
    </row>
    <row r="65" spans="1:6" ht="18" x14ac:dyDescent="0.3">
      <c r="A65" s="65" t="s">
        <v>183</v>
      </c>
      <c r="B65" s="59"/>
      <c r="C65" s="59"/>
      <c r="D65" s="59"/>
      <c r="E65" s="59"/>
      <c r="F65" s="59"/>
    </row>
    <row r="66" spans="1:6" ht="15" thickBot="1" x14ac:dyDescent="0.35">
      <c r="A66" s="60"/>
      <c r="B66" s="59"/>
      <c r="C66" s="59"/>
      <c r="D66" s="59"/>
      <c r="E66" s="59"/>
      <c r="F66" s="59"/>
    </row>
    <row r="67" spans="1:6" ht="15" thickTop="1" x14ac:dyDescent="0.3">
      <c r="A67" s="73"/>
      <c r="B67" s="162"/>
      <c r="C67" s="474"/>
      <c r="D67" s="475"/>
      <c r="E67" s="474"/>
      <c r="F67" s="475"/>
    </row>
    <row r="68" spans="1:6" ht="15" customHeight="1" x14ac:dyDescent="0.3">
      <c r="A68" s="74" t="s">
        <v>145</v>
      </c>
      <c r="B68" s="163" t="s">
        <v>146</v>
      </c>
      <c r="C68" s="476" t="s">
        <v>147</v>
      </c>
      <c r="D68" s="477"/>
      <c r="E68" s="476" t="s">
        <v>148</v>
      </c>
      <c r="F68" s="477"/>
    </row>
    <row r="69" spans="1:6" ht="15" thickBot="1" x14ac:dyDescent="0.35">
      <c r="A69" s="74"/>
      <c r="B69" s="75"/>
      <c r="C69" s="478"/>
      <c r="D69" s="479"/>
      <c r="E69" s="478"/>
      <c r="F69" s="479"/>
    </row>
    <row r="70" spans="1:6" ht="15.6" thickTop="1" thickBot="1" x14ac:dyDescent="0.35">
      <c r="A70" s="76"/>
      <c r="B70" s="77"/>
      <c r="C70" s="78" t="s">
        <v>149</v>
      </c>
      <c r="D70" s="78" t="s">
        <v>150</v>
      </c>
      <c r="E70" s="78" t="s">
        <v>149</v>
      </c>
      <c r="F70" s="78" t="s">
        <v>150</v>
      </c>
    </row>
    <row r="71" spans="1:6" ht="15" thickTop="1" x14ac:dyDescent="0.3">
      <c r="A71" s="177" t="s">
        <v>168</v>
      </c>
      <c r="B71" s="172"/>
      <c r="C71" s="179"/>
      <c r="D71" s="179"/>
      <c r="E71" s="179"/>
      <c r="F71" s="174"/>
    </row>
    <row r="72" spans="1:6" x14ac:dyDescent="0.3">
      <c r="A72" s="67" t="s">
        <v>253</v>
      </c>
      <c r="B72" s="172"/>
      <c r="C72" s="179"/>
      <c r="D72" s="179"/>
      <c r="E72" s="179"/>
      <c r="F72" s="174"/>
    </row>
    <row r="73" spans="1:6" ht="16.2" x14ac:dyDescent="0.3">
      <c r="A73" s="262" t="s">
        <v>474</v>
      </c>
      <c r="B73" s="179" t="s">
        <v>258</v>
      </c>
      <c r="C73" s="292">
        <v>4.18</v>
      </c>
      <c r="D73" s="292">
        <v>17</v>
      </c>
      <c r="E73" s="179" t="s">
        <v>194</v>
      </c>
      <c r="F73" s="179" t="s">
        <v>172</v>
      </c>
    </row>
    <row r="74" spans="1:6" x14ac:dyDescent="0.3">
      <c r="A74" s="67" t="s">
        <v>254</v>
      </c>
      <c r="B74" s="179" t="s">
        <v>252</v>
      </c>
      <c r="C74" s="292"/>
      <c r="D74" s="292"/>
      <c r="E74" s="179"/>
      <c r="F74" s="179"/>
    </row>
    <row r="75" spans="1:6" ht="16.2" x14ac:dyDescent="0.3">
      <c r="A75" s="262" t="s">
        <v>473</v>
      </c>
      <c r="B75" s="179" t="s">
        <v>258</v>
      </c>
      <c r="C75" s="292">
        <v>4.3499999999999996</v>
      </c>
      <c r="D75" s="292">
        <v>17</v>
      </c>
      <c r="E75" s="179" t="s">
        <v>194</v>
      </c>
      <c r="F75" s="179" t="s">
        <v>172</v>
      </c>
    </row>
    <row r="76" spans="1:6" ht="16.2" x14ac:dyDescent="0.3">
      <c r="A76" s="171" t="s">
        <v>470</v>
      </c>
      <c r="B76" s="179" t="s">
        <v>258</v>
      </c>
      <c r="C76" s="292">
        <v>4.4000000000000004</v>
      </c>
      <c r="D76" s="292">
        <v>17</v>
      </c>
      <c r="E76" s="179" t="s">
        <v>194</v>
      </c>
      <c r="F76" s="179" t="s">
        <v>172</v>
      </c>
    </row>
    <row r="77" spans="1:6" ht="16.2" x14ac:dyDescent="0.3">
      <c r="A77" s="262" t="s">
        <v>471</v>
      </c>
      <c r="B77" s="179" t="s">
        <v>258</v>
      </c>
      <c r="C77" s="292">
        <v>2.0699999999999998</v>
      </c>
      <c r="D77" s="292">
        <v>10</v>
      </c>
      <c r="E77" s="179" t="s">
        <v>158</v>
      </c>
      <c r="F77" s="179" t="s">
        <v>259</v>
      </c>
    </row>
    <row r="78" spans="1:6" x14ac:dyDescent="0.3">
      <c r="A78" s="177" t="s">
        <v>171</v>
      </c>
      <c r="B78" s="172"/>
      <c r="C78" s="136"/>
      <c r="D78" s="136"/>
      <c r="E78" s="180"/>
      <c r="F78" s="180"/>
    </row>
    <row r="79" spans="1:6" ht="15" thickBot="1" x14ac:dyDescent="0.35">
      <c r="A79" s="262" t="s">
        <v>472</v>
      </c>
      <c r="B79" s="173" t="s">
        <v>361</v>
      </c>
      <c r="C79" s="304">
        <v>10.09</v>
      </c>
      <c r="D79" s="136"/>
      <c r="E79" s="180"/>
      <c r="F79" s="180"/>
    </row>
    <row r="80" spans="1:6" ht="15" thickTop="1" x14ac:dyDescent="0.3">
      <c r="A80" s="480"/>
      <c r="B80" s="68"/>
      <c r="C80" s="575"/>
      <c r="D80" s="576"/>
      <c r="E80" s="489"/>
      <c r="F80" s="490"/>
    </row>
    <row r="81" spans="1:6" ht="15" customHeight="1" x14ac:dyDescent="0.3">
      <c r="A81" s="481"/>
      <c r="B81" s="69" t="s">
        <v>159</v>
      </c>
      <c r="C81" s="305">
        <f>SUM(C73:C79)</f>
        <v>25.09</v>
      </c>
      <c r="D81" s="306"/>
      <c r="E81" s="491"/>
      <c r="F81" s="492"/>
    </row>
    <row r="82" spans="1:6" ht="15" thickBot="1" x14ac:dyDescent="0.35">
      <c r="A82" s="482"/>
      <c r="B82" s="180"/>
      <c r="C82" s="566"/>
      <c r="D82" s="509"/>
      <c r="E82" s="493"/>
      <c r="F82" s="494"/>
    </row>
    <row r="83" spans="1:6" ht="15" thickTop="1" x14ac:dyDescent="0.3">
      <c r="A83" s="60"/>
      <c r="B83" s="59"/>
      <c r="C83" s="59"/>
      <c r="D83" s="59"/>
      <c r="E83" s="59"/>
      <c r="F83" s="59"/>
    </row>
    <row r="84" spans="1:6" ht="18" x14ac:dyDescent="0.3">
      <c r="A84" s="85" t="s">
        <v>186</v>
      </c>
      <c r="B84" s="59"/>
      <c r="C84" s="59"/>
      <c r="D84" s="59"/>
      <c r="E84" s="59"/>
      <c r="F84" s="59"/>
    </row>
    <row r="85" spans="1:6" ht="15" thickBot="1" x14ac:dyDescent="0.35">
      <c r="A85" s="60"/>
      <c r="B85" s="59"/>
      <c r="C85" s="59"/>
      <c r="D85" s="59"/>
      <c r="E85" s="59"/>
      <c r="F85" s="59"/>
    </row>
    <row r="86" spans="1:6" ht="15" thickTop="1" x14ac:dyDescent="0.3">
      <c r="A86" s="73"/>
      <c r="B86" s="162"/>
      <c r="C86" s="162"/>
      <c r="D86" s="162"/>
      <c r="E86" s="162"/>
      <c r="F86" s="59"/>
    </row>
    <row r="87" spans="1:6" ht="28.8" x14ac:dyDescent="0.3">
      <c r="A87" s="74" t="s">
        <v>146</v>
      </c>
      <c r="B87" s="163" t="s">
        <v>179</v>
      </c>
      <c r="C87" s="163" t="s">
        <v>147</v>
      </c>
      <c r="D87" s="163" t="s">
        <v>159</v>
      </c>
      <c r="E87" s="163" t="s">
        <v>180</v>
      </c>
      <c r="F87" s="59"/>
    </row>
    <row r="88" spans="1:6" ht="15" thickBot="1" x14ac:dyDescent="0.35">
      <c r="A88" s="83"/>
      <c r="B88" s="164"/>
      <c r="C88" s="164"/>
      <c r="D88" s="164"/>
      <c r="E88" s="164"/>
      <c r="F88" s="59"/>
    </row>
    <row r="89" spans="1:6" ht="15" thickTop="1" x14ac:dyDescent="0.3">
      <c r="A89" s="70" t="s">
        <v>157</v>
      </c>
      <c r="B89" s="179"/>
      <c r="C89" s="179"/>
      <c r="D89" s="179"/>
      <c r="E89" s="172"/>
      <c r="F89" s="59"/>
    </row>
    <row r="90" spans="1:6" x14ac:dyDescent="0.3">
      <c r="A90" s="196" t="s">
        <v>255</v>
      </c>
      <c r="B90" s="179">
        <v>114</v>
      </c>
      <c r="C90" s="179">
        <v>1.1599999999999999</v>
      </c>
      <c r="D90" s="179">
        <f>B90*C90</f>
        <v>132.23999999999998</v>
      </c>
      <c r="E90" s="179" t="s">
        <v>257</v>
      </c>
      <c r="F90" s="59"/>
    </row>
    <row r="91" spans="1:6" x14ac:dyDescent="0.3">
      <c r="A91" s="196" t="s">
        <v>189</v>
      </c>
      <c r="B91" s="179">
        <v>3</v>
      </c>
      <c r="C91" s="179">
        <v>2.15</v>
      </c>
      <c r="D91" s="179">
        <f>B91*C91</f>
        <v>6.4499999999999993</v>
      </c>
      <c r="E91" s="179" t="s">
        <v>257</v>
      </c>
      <c r="F91" s="59"/>
    </row>
    <row r="92" spans="1:6" x14ac:dyDescent="0.3">
      <c r="A92" s="196" t="s">
        <v>189</v>
      </c>
      <c r="B92" s="179">
        <v>4</v>
      </c>
      <c r="C92" s="179">
        <v>5</v>
      </c>
      <c r="D92" s="179">
        <v>5</v>
      </c>
      <c r="E92" s="179" t="s">
        <v>257</v>
      </c>
      <c r="F92" s="59"/>
    </row>
    <row r="93" spans="1:6" x14ac:dyDescent="0.3">
      <c r="A93" s="196" t="s">
        <v>190</v>
      </c>
      <c r="B93" s="179">
        <v>3</v>
      </c>
      <c r="C93" s="179">
        <v>1.7</v>
      </c>
      <c r="D93" s="179">
        <f>B93*C93</f>
        <v>5.0999999999999996</v>
      </c>
      <c r="E93" s="179" t="s">
        <v>257</v>
      </c>
      <c r="F93" s="59"/>
    </row>
    <row r="94" spans="1:6" x14ac:dyDescent="0.3">
      <c r="A94" s="70" t="s">
        <v>156</v>
      </c>
      <c r="B94" s="179"/>
      <c r="C94" s="180"/>
      <c r="D94" s="179"/>
      <c r="E94" s="179"/>
      <c r="F94" s="59"/>
    </row>
    <row r="95" spans="1:6" x14ac:dyDescent="0.3">
      <c r="A95" s="196" t="s">
        <v>256</v>
      </c>
      <c r="B95" s="179">
        <v>1</v>
      </c>
      <c r="C95" s="89">
        <v>3</v>
      </c>
      <c r="D95" s="89">
        <v>3</v>
      </c>
      <c r="E95" s="179" t="s">
        <v>257</v>
      </c>
      <c r="F95" s="59"/>
    </row>
    <row r="96" spans="1:6" ht="18" customHeight="1" x14ac:dyDescent="0.3">
      <c r="A96" s="196" t="s">
        <v>189</v>
      </c>
      <c r="B96" s="89">
        <v>2</v>
      </c>
      <c r="C96" s="89">
        <v>3</v>
      </c>
      <c r="D96" s="89">
        <v>3</v>
      </c>
      <c r="E96" s="179" t="s">
        <v>257</v>
      </c>
      <c r="F96" s="59"/>
    </row>
    <row r="97" spans="1:6" ht="15" thickBot="1" x14ac:dyDescent="0.35">
      <c r="A97" s="252"/>
      <c r="B97" s="263"/>
      <c r="C97" s="263"/>
      <c r="D97" s="263"/>
      <c r="E97" s="263"/>
      <c r="F97" s="59"/>
    </row>
    <row r="98" spans="1:6" ht="15" thickTop="1" x14ac:dyDescent="0.3">
      <c r="A98" s="261"/>
      <c r="B98" s="261"/>
      <c r="C98" s="167" t="s">
        <v>159</v>
      </c>
      <c r="D98" s="168">
        <f>SUM(D90:D96)*2</f>
        <v>309.57999999999993</v>
      </c>
      <c r="E98" s="481"/>
      <c r="F98" s="59"/>
    </row>
    <row r="99" spans="1:6" ht="15" thickBot="1" x14ac:dyDescent="0.35">
      <c r="A99" s="261"/>
      <c r="B99" s="261"/>
      <c r="C99" s="167"/>
      <c r="D99" s="173"/>
      <c r="E99" s="481"/>
      <c r="F99" s="59"/>
    </row>
    <row r="100" spans="1:6" ht="15" thickTop="1" x14ac:dyDescent="0.3">
      <c r="A100" s="60"/>
      <c r="B100" s="59"/>
      <c r="C100" s="59"/>
      <c r="D100" s="59"/>
      <c r="E100" s="59"/>
      <c r="F100" s="59"/>
    </row>
    <row r="101" spans="1:6" x14ac:dyDescent="0.3">
      <c r="A101" s="71" t="s">
        <v>181</v>
      </c>
      <c r="B101" s="59"/>
      <c r="C101" s="59"/>
      <c r="D101" s="59"/>
      <c r="E101" s="59"/>
      <c r="F101" s="59"/>
    </row>
    <row r="102" spans="1:6" x14ac:dyDescent="0.3">
      <c r="A102" s="60"/>
      <c r="B102" s="59"/>
      <c r="C102" s="59"/>
      <c r="D102" s="59"/>
      <c r="E102" s="59"/>
      <c r="F102" s="59"/>
    </row>
    <row r="103" spans="1:6" x14ac:dyDescent="0.3">
      <c r="A103" s="72" t="s">
        <v>198</v>
      </c>
      <c r="B103" s="59"/>
      <c r="C103" s="59"/>
      <c r="D103" s="59"/>
      <c r="E103" s="59"/>
      <c r="F103" s="59"/>
    </row>
    <row r="104" spans="1:6" x14ac:dyDescent="0.3">
      <c r="A104" s="72" t="s">
        <v>199</v>
      </c>
      <c r="B104" s="59"/>
      <c r="C104" s="59"/>
      <c r="D104" s="59"/>
      <c r="E104" s="59"/>
      <c r="F104" s="59"/>
    </row>
    <row r="105" spans="1:6" x14ac:dyDescent="0.3">
      <c r="A105" s="72" t="s">
        <v>249</v>
      </c>
      <c r="B105" s="59"/>
      <c r="C105" s="59"/>
      <c r="D105" s="59"/>
      <c r="E105" s="59"/>
      <c r="F105" s="59"/>
    </row>
    <row r="106" spans="1:6" x14ac:dyDescent="0.3">
      <c r="A106" s="60"/>
      <c r="B106" s="59"/>
      <c r="C106" s="59"/>
      <c r="D106" s="59"/>
      <c r="E106" s="59"/>
      <c r="F106" s="59"/>
    </row>
    <row r="107" spans="1:6" x14ac:dyDescent="0.3">
      <c r="A107" s="59"/>
      <c r="B107" s="59"/>
      <c r="C107" s="59"/>
      <c r="D107" s="59"/>
      <c r="E107" s="59"/>
      <c r="F107" s="59"/>
    </row>
    <row r="108" spans="1:6" ht="18" x14ac:dyDescent="0.3">
      <c r="A108" s="130" t="s">
        <v>166</v>
      </c>
    </row>
    <row r="109" spans="1:6" ht="15" thickBot="1" x14ac:dyDescent="0.35">
      <c r="A109" s="56"/>
    </row>
    <row r="110" spans="1:6" ht="15" customHeight="1" thickTop="1" x14ac:dyDescent="0.3">
      <c r="A110" s="454" t="s">
        <v>145</v>
      </c>
      <c r="B110" s="454" t="s">
        <v>146</v>
      </c>
      <c r="C110" s="456" t="s">
        <v>147</v>
      </c>
      <c r="D110" s="457"/>
      <c r="E110" s="456" t="s">
        <v>148</v>
      </c>
      <c r="F110" s="457"/>
    </row>
    <row r="111" spans="1:6" ht="15" thickBot="1" x14ac:dyDescent="0.35">
      <c r="A111" s="455"/>
      <c r="B111" s="455"/>
      <c r="C111" s="458"/>
      <c r="D111" s="459"/>
      <c r="E111" s="458"/>
      <c r="F111" s="459"/>
    </row>
    <row r="112" spans="1:6" ht="40.799999999999997" thickTop="1" thickBot="1" x14ac:dyDescent="0.35">
      <c r="A112" s="143"/>
      <c r="B112" s="144"/>
      <c r="C112" s="267" t="s">
        <v>274</v>
      </c>
      <c r="D112" s="267" t="s">
        <v>275</v>
      </c>
      <c r="E112" s="267" t="s">
        <v>149</v>
      </c>
      <c r="F112" s="267" t="s">
        <v>150</v>
      </c>
    </row>
    <row r="113" spans="1:6" ht="15" thickTop="1" x14ac:dyDescent="0.3">
      <c r="A113" s="119"/>
      <c r="B113" s="176"/>
      <c r="C113" s="183"/>
      <c r="D113" s="155"/>
      <c r="E113" s="155"/>
      <c r="F113" s="183"/>
    </row>
    <row r="114" spans="1:6" x14ac:dyDescent="0.3">
      <c r="A114" s="178" t="s">
        <v>4</v>
      </c>
      <c r="B114" s="183"/>
      <c r="C114" s="132">
        <v>8.65</v>
      </c>
      <c r="D114" s="132">
        <v>8.65</v>
      </c>
      <c r="E114" s="183" t="s">
        <v>278</v>
      </c>
      <c r="F114" s="183" t="s">
        <v>209</v>
      </c>
    </row>
    <row r="115" spans="1:6" ht="15" thickBot="1" x14ac:dyDescent="0.35">
      <c r="A115" s="52"/>
      <c r="B115" s="181"/>
      <c r="C115" s="54"/>
      <c r="D115" s="54"/>
      <c r="E115" s="54"/>
      <c r="F115" s="54"/>
    </row>
    <row r="116" spans="1:6" ht="15" thickTop="1" x14ac:dyDescent="0.3">
      <c r="A116" s="460"/>
      <c r="B116" s="122"/>
      <c r="C116" s="463"/>
      <c r="D116" s="464"/>
      <c r="E116" s="465"/>
      <c r="F116" s="466"/>
    </row>
    <row r="117" spans="1:6" x14ac:dyDescent="0.3">
      <c r="A117" s="461"/>
      <c r="B117" s="123" t="s">
        <v>159</v>
      </c>
      <c r="C117" s="159">
        <f>SUM(C114:C115)</f>
        <v>8.65</v>
      </c>
      <c r="D117" s="153">
        <f>SUM(D114:D115)</f>
        <v>8.65</v>
      </c>
      <c r="E117" s="467"/>
      <c r="F117" s="468"/>
    </row>
    <row r="118" spans="1:6" ht="15" thickBot="1" x14ac:dyDescent="0.35">
      <c r="A118" s="462"/>
      <c r="B118" s="160"/>
      <c r="C118" s="471"/>
      <c r="D118" s="472"/>
      <c r="E118" s="469"/>
      <c r="F118" s="470"/>
    </row>
    <row r="119" spans="1:6" ht="15" thickTop="1" x14ac:dyDescent="0.3"/>
  </sheetData>
  <mergeCells count="44">
    <mergeCell ref="E80:F82"/>
    <mergeCell ref="E98:E99"/>
    <mergeCell ref="A80:A82"/>
    <mergeCell ref="C80:D80"/>
    <mergeCell ref="C82:D82"/>
    <mergeCell ref="C67:D67"/>
    <mergeCell ref="C68:D68"/>
    <mergeCell ref="C69:D69"/>
    <mergeCell ref="E63:F63"/>
    <mergeCell ref="E67:F67"/>
    <mergeCell ref="E68:F68"/>
    <mergeCell ref="E69:F69"/>
    <mergeCell ref="D59:D62"/>
    <mergeCell ref="F59:F62"/>
    <mergeCell ref="A52:F52"/>
    <mergeCell ref="C55:D55"/>
    <mergeCell ref="C56:D56"/>
    <mergeCell ref="C57:D57"/>
    <mergeCell ref="E55:F55"/>
    <mergeCell ref="E56:F56"/>
    <mergeCell ref="E57:F57"/>
    <mergeCell ref="E51:F51"/>
    <mergeCell ref="E22:F23"/>
    <mergeCell ref="C22:D23"/>
    <mergeCell ref="A22:A23"/>
    <mergeCell ref="B22:B23"/>
    <mergeCell ref="A18:F18"/>
    <mergeCell ref="D13:D16"/>
    <mergeCell ref="F13:F16"/>
    <mergeCell ref="A2:G3"/>
    <mergeCell ref="C5:E5"/>
    <mergeCell ref="C6:E6"/>
    <mergeCell ref="A10:A11"/>
    <mergeCell ref="B10:B11"/>
    <mergeCell ref="C10:D11"/>
    <mergeCell ref="E10:F11"/>
    <mergeCell ref="A116:A118"/>
    <mergeCell ref="C116:D116"/>
    <mergeCell ref="E116:F118"/>
    <mergeCell ref="C118:D118"/>
    <mergeCell ref="A110:A111"/>
    <mergeCell ref="B110:B111"/>
    <mergeCell ref="C110:D111"/>
    <mergeCell ref="E110:F111"/>
  </mergeCells>
  <pageMargins left="0.7" right="0.7" top="0.75" bottom="0.75" header="0.3" footer="0.3"/>
  <pageSetup paperSize="9" scale="75"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0"/>
  <sheetViews>
    <sheetView topLeftCell="A7" workbookViewId="0">
      <selection activeCell="I21" sqref="I21"/>
    </sheetView>
  </sheetViews>
  <sheetFormatPr baseColWidth="10" defaultRowHeight="14.4" x14ac:dyDescent="0.3"/>
  <cols>
    <col min="1" max="1" width="4.5546875" customWidth="1"/>
    <col min="3" max="3" width="24" customWidth="1"/>
    <col min="4" max="4" width="17.44140625" customWidth="1"/>
  </cols>
  <sheetData>
    <row r="1" spans="2:11" ht="15" thickBot="1" x14ac:dyDescent="0.35"/>
    <row r="2" spans="2:11" x14ac:dyDescent="0.3">
      <c r="B2" s="428" t="s">
        <v>141</v>
      </c>
      <c r="C2" s="429"/>
      <c r="D2" s="429"/>
      <c r="E2" s="429"/>
      <c r="F2" s="429"/>
      <c r="G2" s="429"/>
      <c r="H2" s="429"/>
      <c r="I2" s="429"/>
      <c r="J2" s="429"/>
      <c r="K2" s="430"/>
    </row>
    <row r="3" spans="2:11" ht="45" customHeight="1" thickBot="1" x14ac:dyDescent="0.35">
      <c r="B3" s="431"/>
      <c r="C3" s="432"/>
      <c r="D3" s="432"/>
      <c r="E3" s="432"/>
      <c r="F3" s="432"/>
      <c r="G3" s="432"/>
      <c r="H3" s="432"/>
      <c r="I3" s="432"/>
      <c r="J3" s="432"/>
      <c r="K3" s="433"/>
    </row>
    <row r="7" spans="2:11" ht="18" x14ac:dyDescent="0.3">
      <c r="C7" s="130" t="s">
        <v>166</v>
      </c>
    </row>
    <row r="8" spans="2:11" ht="15" thickBot="1" x14ac:dyDescent="0.35">
      <c r="C8" s="56"/>
    </row>
    <row r="9" spans="2:11" ht="14.4" customHeight="1" thickTop="1" x14ac:dyDescent="0.3">
      <c r="C9" s="454" t="s">
        <v>145</v>
      </c>
      <c r="D9" s="454" t="s">
        <v>146</v>
      </c>
      <c r="E9" s="456" t="s">
        <v>147</v>
      </c>
      <c r="F9" s="457"/>
      <c r="G9" s="456" t="s">
        <v>148</v>
      </c>
      <c r="H9" s="457"/>
    </row>
    <row r="10" spans="2:11" ht="15" thickBot="1" x14ac:dyDescent="0.35">
      <c r="C10" s="455"/>
      <c r="D10" s="455"/>
      <c r="E10" s="458"/>
      <c r="F10" s="459"/>
      <c r="G10" s="458"/>
      <c r="H10" s="459"/>
    </row>
    <row r="11" spans="2:11" ht="40.799999999999997" thickTop="1" thickBot="1" x14ac:dyDescent="0.35">
      <c r="C11" s="143"/>
      <c r="D11" s="144"/>
      <c r="E11" s="145" t="s">
        <v>274</v>
      </c>
      <c r="F11" s="145" t="s">
        <v>275</v>
      </c>
      <c r="G11" s="145" t="s">
        <v>149</v>
      </c>
      <c r="H11" s="145" t="s">
        <v>150</v>
      </c>
    </row>
    <row r="12" spans="2:11" ht="15" thickTop="1" x14ac:dyDescent="0.3">
      <c r="C12" s="119"/>
      <c r="D12" s="115"/>
      <c r="E12" s="53"/>
      <c r="F12" s="117"/>
      <c r="G12" s="117"/>
      <c r="H12" s="53"/>
    </row>
    <row r="13" spans="2:11" x14ac:dyDescent="0.3">
      <c r="C13" s="134" t="s">
        <v>534</v>
      </c>
      <c r="D13" s="132"/>
      <c r="E13" s="132">
        <v>32.79</v>
      </c>
      <c r="F13" s="132">
        <v>32.79</v>
      </c>
      <c r="G13" s="53" t="s">
        <v>279</v>
      </c>
      <c r="H13" s="53" t="s">
        <v>209</v>
      </c>
    </row>
    <row r="14" spans="2:11" x14ac:dyDescent="0.3">
      <c r="C14" s="134" t="s">
        <v>535</v>
      </c>
      <c r="D14" s="132"/>
      <c r="E14" s="132">
        <v>36.86</v>
      </c>
      <c r="F14" s="132">
        <v>36.86</v>
      </c>
      <c r="G14" s="268"/>
      <c r="H14" s="268"/>
    </row>
    <row r="15" spans="2:11" x14ac:dyDescent="0.3">
      <c r="C15" s="134" t="s">
        <v>536</v>
      </c>
      <c r="D15" s="132"/>
      <c r="E15" s="132">
        <v>67.77</v>
      </c>
      <c r="F15" s="132">
        <v>67.77</v>
      </c>
      <c r="G15" s="268"/>
      <c r="H15" s="268"/>
    </row>
    <row r="16" spans="2:11" ht="15" thickBot="1" x14ac:dyDescent="0.35">
      <c r="C16" s="52"/>
      <c r="D16" s="120"/>
      <c r="E16" s="54"/>
      <c r="F16" s="54"/>
      <c r="G16" s="54"/>
      <c r="H16" s="54"/>
    </row>
    <row r="17" spans="3:8" ht="15" thickTop="1" x14ac:dyDescent="0.3">
      <c r="C17" s="460"/>
      <c r="D17" s="122"/>
      <c r="E17" s="463"/>
      <c r="F17" s="464"/>
      <c r="G17" s="465"/>
      <c r="H17" s="466"/>
    </row>
    <row r="18" spans="3:8" x14ac:dyDescent="0.3">
      <c r="C18" s="461"/>
      <c r="D18" s="123" t="s">
        <v>159</v>
      </c>
      <c r="E18" s="128">
        <f>SUM(E13:E15)</f>
        <v>137.42000000000002</v>
      </c>
      <c r="F18" s="125">
        <f>SUM(F13:F15)</f>
        <v>137.42000000000002</v>
      </c>
      <c r="G18" s="467"/>
      <c r="H18" s="468"/>
    </row>
    <row r="19" spans="3:8" ht="15" thickBot="1" x14ac:dyDescent="0.35">
      <c r="C19" s="462"/>
      <c r="D19" s="55"/>
      <c r="E19" s="471"/>
      <c r="F19" s="472"/>
      <c r="G19" s="469"/>
      <c r="H19" s="470"/>
    </row>
    <row r="20" spans="3:8" ht="15" thickTop="1" x14ac:dyDescent="0.3"/>
  </sheetData>
  <mergeCells count="9">
    <mergeCell ref="C17:C19"/>
    <mergeCell ref="E17:F17"/>
    <mergeCell ref="G17:H19"/>
    <mergeCell ref="E19:F19"/>
    <mergeCell ref="B2:K3"/>
    <mergeCell ref="C9:C10"/>
    <mergeCell ref="D9:D10"/>
    <mergeCell ref="E9:F10"/>
    <mergeCell ref="G9:H10"/>
  </mergeCells>
  <pageMargins left="0.7" right="0.7" top="0.75" bottom="0.75" header="0.3" footer="0.3"/>
  <pageSetup paperSize="9" scale="86"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38"/>
  <sheetViews>
    <sheetView topLeftCell="A67" workbookViewId="0">
      <selection activeCell="F143" sqref="F143"/>
    </sheetView>
  </sheetViews>
  <sheetFormatPr baseColWidth="10" defaultRowHeight="14.4" x14ac:dyDescent="0.3"/>
  <cols>
    <col min="2" max="2" width="23.44140625" customWidth="1"/>
    <col min="3" max="3" width="20.88671875" customWidth="1"/>
    <col min="6" max="6" width="20.5546875" customWidth="1"/>
  </cols>
  <sheetData>
    <row r="1" spans="1:7" ht="15" thickBot="1" x14ac:dyDescent="0.35"/>
    <row r="2" spans="1:7" ht="15" customHeight="1" x14ac:dyDescent="0.3">
      <c r="A2" s="428" t="s">
        <v>142</v>
      </c>
      <c r="B2" s="429"/>
      <c r="C2" s="429"/>
      <c r="D2" s="429"/>
      <c r="E2" s="429"/>
      <c r="F2" s="429"/>
      <c r="G2" s="430"/>
    </row>
    <row r="3" spans="1:7" ht="61.5" customHeight="1" thickBot="1" x14ac:dyDescent="0.35">
      <c r="A3" s="431"/>
      <c r="B3" s="432"/>
      <c r="C3" s="432"/>
      <c r="D3" s="432"/>
      <c r="E3" s="432"/>
      <c r="F3" s="432"/>
      <c r="G3" s="433"/>
    </row>
    <row r="5" spans="1:7" x14ac:dyDescent="0.3">
      <c r="B5" s="515" t="s">
        <v>143</v>
      </c>
      <c r="C5" s="515"/>
      <c r="D5" s="515"/>
      <c r="E5" s="3">
        <f>D28+D45+D64+D89+E136</f>
        <v>611.42000000000007</v>
      </c>
      <c r="F5" s="236"/>
    </row>
    <row r="6" spans="1:7" x14ac:dyDescent="0.3">
      <c r="B6" s="515" t="s">
        <v>144</v>
      </c>
      <c r="C6" s="515"/>
      <c r="D6" s="515"/>
      <c r="E6" t="s">
        <v>309</v>
      </c>
    </row>
    <row r="8" spans="1:7" ht="18" x14ac:dyDescent="0.3">
      <c r="B8" s="129" t="s">
        <v>182</v>
      </c>
    </row>
    <row r="9" spans="1:7" ht="15" thickBot="1" x14ac:dyDescent="0.35">
      <c r="B9" s="56"/>
    </row>
    <row r="10" spans="1:7" ht="15" customHeight="1" thickTop="1" x14ac:dyDescent="0.3">
      <c r="B10" s="454" t="s">
        <v>145</v>
      </c>
      <c r="C10" s="454" t="s">
        <v>146</v>
      </c>
      <c r="D10" s="456" t="s">
        <v>147</v>
      </c>
      <c r="E10" s="457"/>
      <c r="F10" s="456" t="s">
        <v>148</v>
      </c>
      <c r="G10" s="457"/>
    </row>
    <row r="11" spans="1:7" ht="15" thickBot="1" x14ac:dyDescent="0.35">
      <c r="B11" s="455"/>
      <c r="C11" s="455"/>
      <c r="D11" s="458"/>
      <c r="E11" s="459"/>
      <c r="F11" s="458"/>
      <c r="G11" s="459"/>
    </row>
    <row r="12" spans="1:7" ht="15.6" thickTop="1" thickBot="1" x14ac:dyDescent="0.35">
      <c r="B12" s="143"/>
      <c r="C12" s="144"/>
      <c r="D12" s="184" t="s">
        <v>149</v>
      </c>
      <c r="E12" s="184" t="s">
        <v>150</v>
      </c>
      <c r="F12" s="184" t="s">
        <v>149</v>
      </c>
      <c r="G12" s="184" t="s">
        <v>150</v>
      </c>
    </row>
    <row r="13" spans="1:7" ht="15" thickTop="1" x14ac:dyDescent="0.3">
      <c r="B13" s="119" t="s">
        <v>151</v>
      </c>
      <c r="C13" s="176"/>
      <c r="D13" s="183"/>
      <c r="E13" s="183"/>
      <c r="F13" s="183"/>
      <c r="G13" s="155"/>
    </row>
    <row r="14" spans="1:7" x14ac:dyDescent="0.3">
      <c r="B14" s="178" t="s">
        <v>262</v>
      </c>
      <c r="C14" s="183" t="s">
        <v>225</v>
      </c>
      <c r="D14" s="132">
        <v>7.86</v>
      </c>
      <c r="E14" s="183"/>
      <c r="F14" s="183" t="s">
        <v>194</v>
      </c>
      <c r="G14" s="155"/>
    </row>
    <row r="15" spans="1:7" ht="39.6" x14ac:dyDescent="0.3">
      <c r="B15" s="178" t="s">
        <v>499</v>
      </c>
      <c r="C15" s="183" t="s">
        <v>225</v>
      </c>
      <c r="D15" s="132">
        <v>38.200000000000003</v>
      </c>
      <c r="E15" s="183">
        <v>15.4</v>
      </c>
      <c r="F15" s="183" t="s">
        <v>266</v>
      </c>
      <c r="G15" s="121" t="s">
        <v>500</v>
      </c>
    </row>
    <row r="16" spans="1:7" x14ac:dyDescent="0.3">
      <c r="B16" s="265"/>
      <c r="C16" s="266"/>
      <c r="D16" s="132"/>
      <c r="E16" s="54"/>
      <c r="F16" s="266"/>
      <c r="G16" s="255"/>
    </row>
    <row r="17" spans="2:7" x14ac:dyDescent="0.3">
      <c r="B17" s="51" t="s">
        <v>328</v>
      </c>
      <c r="C17" s="176"/>
      <c r="D17" s="132"/>
      <c r="E17" s="54"/>
      <c r="F17" s="183"/>
      <c r="G17" s="155"/>
    </row>
    <row r="18" spans="2:7" x14ac:dyDescent="0.3">
      <c r="B18" s="178" t="s">
        <v>240</v>
      </c>
      <c r="C18" s="183" t="s">
        <v>206</v>
      </c>
      <c r="D18" s="132">
        <v>5.84</v>
      </c>
      <c r="E18" s="54"/>
      <c r="F18" s="183" t="s">
        <v>266</v>
      </c>
      <c r="G18" s="121" t="s">
        <v>263</v>
      </c>
    </row>
    <row r="19" spans="2:7" x14ac:dyDescent="0.3">
      <c r="B19" s="178" t="s">
        <v>505</v>
      </c>
      <c r="C19" s="183" t="s">
        <v>156</v>
      </c>
      <c r="D19" s="132">
        <v>45.51</v>
      </c>
      <c r="E19" s="54"/>
      <c r="F19" s="183" t="s">
        <v>266</v>
      </c>
      <c r="G19" s="121" t="s">
        <v>263</v>
      </c>
    </row>
    <row r="20" spans="2:7" x14ac:dyDescent="0.3">
      <c r="B20" s="178"/>
      <c r="C20" s="183"/>
      <c r="D20" s="183"/>
      <c r="E20" s="54"/>
      <c r="F20" s="116"/>
      <c r="G20" s="121"/>
    </row>
    <row r="21" spans="2:7" x14ac:dyDescent="0.3">
      <c r="B21" s="51" t="s">
        <v>154</v>
      </c>
      <c r="C21" s="183"/>
      <c r="D21" s="183"/>
      <c r="E21" s="54"/>
      <c r="F21" s="54"/>
      <c r="G21" s="116"/>
    </row>
    <row r="22" spans="2:7" x14ac:dyDescent="0.3">
      <c r="B22" s="178" t="s">
        <v>311</v>
      </c>
      <c r="C22" s="183" t="s">
        <v>156</v>
      </c>
      <c r="D22" s="183">
        <v>2.58</v>
      </c>
      <c r="E22" s="54"/>
      <c r="F22" s="54"/>
      <c r="G22" s="183"/>
    </row>
    <row r="23" spans="2:7" x14ac:dyDescent="0.3">
      <c r="B23" s="178" t="s">
        <v>312</v>
      </c>
      <c r="C23" s="183" t="s">
        <v>206</v>
      </c>
      <c r="D23" s="183">
        <v>2.58</v>
      </c>
      <c r="E23" s="54"/>
      <c r="F23" s="54"/>
      <c r="G23" s="155"/>
    </row>
    <row r="24" spans="2:7" x14ac:dyDescent="0.3">
      <c r="B24" s="51"/>
      <c r="C24" s="176"/>
      <c r="D24" s="54"/>
      <c r="E24" s="54"/>
      <c r="F24" s="54"/>
      <c r="G24" s="54"/>
    </row>
    <row r="25" spans="2:7" x14ac:dyDescent="0.3">
      <c r="B25" s="51" t="s">
        <v>155</v>
      </c>
      <c r="C25" s="176"/>
      <c r="D25" s="54"/>
      <c r="E25" s="54"/>
      <c r="F25" s="54"/>
      <c r="G25" s="54"/>
    </row>
    <row r="26" spans="2:7" x14ac:dyDescent="0.3">
      <c r="B26" s="51"/>
      <c r="C26" s="176"/>
      <c r="D26" s="54"/>
      <c r="E26" s="54"/>
      <c r="F26" s="54"/>
      <c r="G26" s="54"/>
    </row>
    <row r="27" spans="2:7" ht="15" thickBot="1" x14ac:dyDescent="0.35">
      <c r="B27" s="178"/>
      <c r="C27" s="160"/>
      <c r="D27" s="160"/>
      <c r="E27" s="160"/>
      <c r="F27" s="160"/>
      <c r="G27" s="160"/>
    </row>
    <row r="28" spans="2:7" ht="29.25" customHeight="1" thickTop="1" thickBot="1" x14ac:dyDescent="0.35">
      <c r="B28" s="249"/>
      <c r="C28" s="118" t="s">
        <v>159</v>
      </c>
      <c r="D28" s="256">
        <f>SUM(D14:D26)</f>
        <v>102.57</v>
      </c>
      <c r="E28" s="257">
        <f>SUM(E14:E26)</f>
        <v>15.4</v>
      </c>
      <c r="F28" s="463"/>
      <c r="G28" s="464"/>
    </row>
    <row r="29" spans="2:7" ht="15" customHeight="1" thickTop="1" thickBot="1" x14ac:dyDescent="0.35">
      <c r="B29" s="581" t="s">
        <v>327</v>
      </c>
      <c r="C29" s="582"/>
      <c r="D29" s="582"/>
      <c r="E29" s="582"/>
      <c r="F29" s="582"/>
      <c r="G29" s="583"/>
    </row>
    <row r="30" spans="2:7" ht="15" thickTop="1" x14ac:dyDescent="0.3"/>
    <row r="31" spans="2:7" ht="18" x14ac:dyDescent="0.3">
      <c r="B31" s="130" t="s">
        <v>200</v>
      </c>
    </row>
    <row r="32" spans="2:7" ht="15" thickBot="1" x14ac:dyDescent="0.35">
      <c r="B32" s="56"/>
    </row>
    <row r="33" spans="2:7" ht="15" customHeight="1" thickTop="1" x14ac:dyDescent="0.3">
      <c r="B33" s="454" t="s">
        <v>145</v>
      </c>
      <c r="C33" s="454" t="s">
        <v>146</v>
      </c>
      <c r="D33" s="456" t="s">
        <v>147</v>
      </c>
      <c r="E33" s="457"/>
      <c r="F33" s="456" t="s">
        <v>148</v>
      </c>
      <c r="G33" s="457"/>
    </row>
    <row r="34" spans="2:7" ht="15" thickBot="1" x14ac:dyDescent="0.35">
      <c r="B34" s="455"/>
      <c r="C34" s="455"/>
      <c r="D34" s="458"/>
      <c r="E34" s="459"/>
      <c r="F34" s="458"/>
      <c r="G34" s="459"/>
    </row>
    <row r="35" spans="2:7" ht="15.6" thickTop="1" thickBot="1" x14ac:dyDescent="0.35">
      <c r="B35" s="143"/>
      <c r="C35" s="144"/>
      <c r="D35" s="267" t="s">
        <v>149</v>
      </c>
      <c r="E35" s="267" t="s">
        <v>150</v>
      </c>
      <c r="F35" s="267" t="s">
        <v>149</v>
      </c>
      <c r="G35" s="267" t="s">
        <v>150</v>
      </c>
    </row>
    <row r="36" spans="2:7" ht="15" thickTop="1" x14ac:dyDescent="0.3">
      <c r="B36" s="119" t="s">
        <v>160</v>
      </c>
      <c r="C36" s="264"/>
      <c r="D36" s="255"/>
      <c r="E36" s="253"/>
      <c r="F36" s="121"/>
      <c r="G36" s="255"/>
    </row>
    <row r="37" spans="2:7" x14ac:dyDescent="0.3">
      <c r="B37" s="258" t="s">
        <v>518</v>
      </c>
      <c r="C37" s="266" t="s">
        <v>156</v>
      </c>
      <c r="D37" s="133">
        <v>16.41</v>
      </c>
      <c r="E37" s="253"/>
      <c r="F37" s="121" t="s">
        <v>266</v>
      </c>
      <c r="G37" s="255" t="s">
        <v>263</v>
      </c>
    </row>
    <row r="38" spans="2:7" x14ac:dyDescent="0.3">
      <c r="B38" s="258" t="s">
        <v>506</v>
      </c>
      <c r="C38" s="266" t="s">
        <v>156</v>
      </c>
      <c r="D38" s="133">
        <v>183.77</v>
      </c>
      <c r="E38" s="253"/>
      <c r="F38" s="121" t="s">
        <v>266</v>
      </c>
      <c r="G38" s="255" t="s">
        <v>263</v>
      </c>
    </row>
    <row r="39" spans="2:7" x14ac:dyDescent="0.3">
      <c r="B39" s="307" t="s">
        <v>507</v>
      </c>
      <c r="C39" s="132" t="s">
        <v>156</v>
      </c>
      <c r="D39" s="133">
        <v>50.35</v>
      </c>
      <c r="E39" s="253"/>
      <c r="F39" s="121" t="s">
        <v>266</v>
      </c>
      <c r="G39" s="255" t="s">
        <v>263</v>
      </c>
    </row>
    <row r="40" spans="2:7" ht="39.6" x14ac:dyDescent="0.3">
      <c r="B40" s="308" t="s">
        <v>501</v>
      </c>
      <c r="C40" s="132" t="s">
        <v>156</v>
      </c>
      <c r="D40" s="132">
        <v>7.35</v>
      </c>
      <c r="E40" s="183"/>
      <c r="F40" s="183" t="s">
        <v>266</v>
      </c>
      <c r="G40" s="121" t="s">
        <v>504</v>
      </c>
    </row>
    <row r="41" spans="2:7" x14ac:dyDescent="0.3">
      <c r="B41" s="308" t="s">
        <v>502</v>
      </c>
      <c r="C41" s="132" t="s">
        <v>156</v>
      </c>
      <c r="D41" s="132">
        <v>6.76</v>
      </c>
      <c r="E41" s="54"/>
      <c r="F41" s="183" t="s">
        <v>266</v>
      </c>
      <c r="G41" s="266" t="s">
        <v>268</v>
      </c>
    </row>
    <row r="42" spans="2:7" ht="39.6" x14ac:dyDescent="0.3">
      <c r="B42" s="308" t="s">
        <v>503</v>
      </c>
      <c r="C42" s="132" t="s">
        <v>156</v>
      </c>
      <c r="D42" s="132">
        <v>6.44</v>
      </c>
      <c r="E42" s="54"/>
      <c r="F42" s="266" t="s">
        <v>266</v>
      </c>
      <c r="G42" s="121" t="s">
        <v>504</v>
      </c>
    </row>
    <row r="43" spans="2:7" ht="15" thickBot="1" x14ac:dyDescent="0.35">
      <c r="B43" s="135" t="s">
        <v>519</v>
      </c>
      <c r="C43" s="309" t="s">
        <v>267</v>
      </c>
      <c r="D43" s="304">
        <v>16.29</v>
      </c>
      <c r="E43" s="254"/>
      <c r="F43" s="136"/>
      <c r="G43" s="136"/>
    </row>
    <row r="44" spans="2:7" ht="15" thickTop="1" x14ac:dyDescent="0.3">
      <c r="B44" s="460"/>
      <c r="C44" s="122"/>
      <c r="D44" s="538"/>
      <c r="E44" s="539"/>
      <c r="F44" s="465"/>
      <c r="G44" s="466"/>
    </row>
    <row r="45" spans="2:7" x14ac:dyDescent="0.3">
      <c r="B45" s="461"/>
      <c r="C45" s="123" t="s">
        <v>265</v>
      </c>
      <c r="D45" s="259">
        <f>SUM(D37:D43)</f>
        <v>287.37</v>
      </c>
      <c r="E45" s="260"/>
      <c r="F45" s="467"/>
      <c r="G45" s="468"/>
    </row>
    <row r="46" spans="2:7" ht="15" thickBot="1" x14ac:dyDescent="0.35">
      <c r="B46" s="462"/>
      <c r="C46" s="182"/>
      <c r="D46" s="522"/>
      <c r="E46" s="523"/>
      <c r="F46" s="469"/>
      <c r="G46" s="470"/>
    </row>
    <row r="47" spans="2:7" ht="15" thickTop="1" x14ac:dyDescent="0.3"/>
    <row r="49" spans="2:7" ht="18" x14ac:dyDescent="0.3">
      <c r="B49" s="130" t="s">
        <v>184</v>
      </c>
    </row>
    <row r="50" spans="2:7" ht="15" thickBot="1" x14ac:dyDescent="0.35">
      <c r="B50" s="56"/>
    </row>
    <row r="51" spans="2:7" ht="15" thickTop="1" x14ac:dyDescent="0.3">
      <c r="B51" s="157"/>
      <c r="C51" s="150"/>
      <c r="D51" s="456"/>
      <c r="E51" s="457"/>
      <c r="F51" s="456"/>
      <c r="G51" s="457"/>
    </row>
    <row r="52" spans="2:7" ht="15" customHeight="1" x14ac:dyDescent="0.3">
      <c r="B52" s="158" t="s">
        <v>145</v>
      </c>
      <c r="C52" s="151" t="s">
        <v>146</v>
      </c>
      <c r="D52" s="513" t="s">
        <v>147</v>
      </c>
      <c r="E52" s="514"/>
      <c r="F52" s="513" t="s">
        <v>148</v>
      </c>
      <c r="G52" s="514"/>
    </row>
    <row r="53" spans="2:7" ht="15" thickBot="1" x14ac:dyDescent="0.35">
      <c r="B53" s="158"/>
      <c r="C53" s="141"/>
      <c r="D53" s="516"/>
      <c r="E53" s="517"/>
      <c r="F53" s="516"/>
      <c r="G53" s="517"/>
    </row>
    <row r="54" spans="2:7" ht="15.6" thickTop="1" thickBot="1" x14ac:dyDescent="0.35">
      <c r="B54" s="143"/>
      <c r="C54" s="144"/>
      <c r="D54" s="184" t="s">
        <v>149</v>
      </c>
      <c r="E54" s="184" t="s">
        <v>150</v>
      </c>
      <c r="F54" s="184" t="s">
        <v>149</v>
      </c>
      <c r="G54" s="184" t="s">
        <v>150</v>
      </c>
    </row>
    <row r="55" spans="2:7" ht="15" thickTop="1" x14ac:dyDescent="0.3">
      <c r="B55" s="119" t="s">
        <v>168</v>
      </c>
      <c r="C55" s="176"/>
      <c r="D55" s="155"/>
      <c r="E55" s="155"/>
      <c r="F55" s="155"/>
      <c r="G55" s="155"/>
    </row>
    <row r="56" spans="2:7" ht="26.4" x14ac:dyDescent="0.3">
      <c r="B56" s="134" t="s">
        <v>169</v>
      </c>
      <c r="C56" s="310" t="s">
        <v>156</v>
      </c>
      <c r="D56" s="132">
        <v>5.07</v>
      </c>
      <c r="E56" s="183"/>
      <c r="F56" s="183" t="s">
        <v>194</v>
      </c>
      <c r="G56" s="155" t="s">
        <v>315</v>
      </c>
    </row>
    <row r="57" spans="2:7" ht="26.4" x14ac:dyDescent="0.3">
      <c r="B57" s="134" t="s">
        <v>313</v>
      </c>
      <c r="C57" s="310" t="s">
        <v>225</v>
      </c>
      <c r="D57" s="132">
        <v>3.61</v>
      </c>
      <c r="E57" s="183"/>
      <c r="F57" s="183" t="s">
        <v>194</v>
      </c>
      <c r="G57" s="155" t="s">
        <v>315</v>
      </c>
    </row>
    <row r="58" spans="2:7" ht="26.4" x14ac:dyDescent="0.3">
      <c r="B58" s="134" t="s">
        <v>313</v>
      </c>
      <c r="C58" s="310" t="s">
        <v>225</v>
      </c>
      <c r="D58" s="132">
        <v>5.3</v>
      </c>
      <c r="E58" s="266"/>
      <c r="F58" s="266" t="s">
        <v>194</v>
      </c>
      <c r="G58" s="255" t="s">
        <v>315</v>
      </c>
    </row>
    <row r="59" spans="2:7" ht="26.4" x14ac:dyDescent="0.3">
      <c r="B59" s="134" t="s">
        <v>313</v>
      </c>
      <c r="C59" s="310" t="s">
        <v>225</v>
      </c>
      <c r="D59" s="132">
        <v>5.3</v>
      </c>
      <c r="E59" s="266"/>
      <c r="F59" s="266" t="s">
        <v>194</v>
      </c>
      <c r="G59" s="255" t="s">
        <v>315</v>
      </c>
    </row>
    <row r="60" spans="2:7" x14ac:dyDescent="0.3">
      <c r="B60" s="131" t="s">
        <v>171</v>
      </c>
      <c r="C60" s="310"/>
      <c r="D60" s="132"/>
      <c r="E60" s="183"/>
      <c r="F60" s="183"/>
      <c r="G60" s="155"/>
    </row>
    <row r="61" spans="2:7" ht="39.6" x14ac:dyDescent="0.3">
      <c r="B61" s="134" t="s">
        <v>234</v>
      </c>
      <c r="C61" s="310" t="s">
        <v>206</v>
      </c>
      <c r="D61" s="132">
        <v>8.56</v>
      </c>
      <c r="E61" s="266"/>
      <c r="F61" s="266" t="s">
        <v>266</v>
      </c>
      <c r="G61" s="255" t="s">
        <v>316</v>
      </c>
    </row>
    <row r="62" spans="2:7" x14ac:dyDescent="0.3">
      <c r="B62" s="134" t="s">
        <v>314</v>
      </c>
      <c r="C62" s="310" t="s">
        <v>206</v>
      </c>
      <c r="D62" s="132">
        <v>22.46</v>
      </c>
      <c r="E62" s="54"/>
      <c r="F62" s="183" t="s">
        <v>266</v>
      </c>
      <c r="G62" s="54"/>
    </row>
    <row r="63" spans="2:7" ht="15" thickBot="1" x14ac:dyDescent="0.35">
      <c r="B63" s="52"/>
      <c r="C63" s="264"/>
      <c r="D63" s="54"/>
      <c r="E63" s="54"/>
      <c r="F63" s="54"/>
      <c r="G63" s="54"/>
    </row>
    <row r="64" spans="2:7" ht="30" customHeight="1" thickTop="1" thickBot="1" x14ac:dyDescent="0.35">
      <c r="B64" s="274"/>
      <c r="C64" s="275" t="s">
        <v>159</v>
      </c>
      <c r="D64" s="276">
        <f>SUM(D56:D63)</f>
        <v>50.300000000000004</v>
      </c>
      <c r="E64" s="277"/>
      <c r="F64" s="577"/>
      <c r="G64" s="578"/>
    </row>
    <row r="65" spans="2:11" ht="15" thickTop="1" x14ac:dyDescent="0.3"/>
    <row r="66" spans="2:11" ht="18" x14ac:dyDescent="0.3">
      <c r="B66" s="130" t="s">
        <v>185</v>
      </c>
    </row>
    <row r="67" spans="2:11" ht="15" thickBot="1" x14ac:dyDescent="0.35">
      <c r="B67" s="56"/>
    </row>
    <row r="68" spans="2:11" ht="15" thickTop="1" x14ac:dyDescent="0.3">
      <c r="B68" s="454" t="s">
        <v>145</v>
      </c>
      <c r="C68" s="150"/>
      <c r="D68" s="456"/>
      <c r="E68" s="457"/>
      <c r="F68" s="456"/>
      <c r="G68" s="457"/>
    </row>
    <row r="69" spans="2:11" ht="15" thickBot="1" x14ac:dyDescent="0.35">
      <c r="B69" s="455"/>
      <c r="C69" s="151" t="s">
        <v>146</v>
      </c>
      <c r="D69" s="458" t="s">
        <v>147</v>
      </c>
      <c r="E69" s="459"/>
      <c r="F69" s="458" t="s">
        <v>148</v>
      </c>
      <c r="G69" s="459"/>
    </row>
    <row r="70" spans="2:11" ht="15.6" thickTop="1" thickBot="1" x14ac:dyDescent="0.35">
      <c r="B70" s="143"/>
      <c r="C70" s="144"/>
      <c r="D70" s="184" t="s">
        <v>149</v>
      </c>
      <c r="E70" s="184" t="s">
        <v>150</v>
      </c>
      <c r="F70" s="184" t="s">
        <v>149</v>
      </c>
      <c r="G70" s="184" t="s">
        <v>150</v>
      </c>
    </row>
    <row r="71" spans="2:11" ht="15" thickTop="1" x14ac:dyDescent="0.3">
      <c r="B71" s="51" t="s">
        <v>174</v>
      </c>
      <c r="C71" s="183"/>
      <c r="D71" s="237"/>
      <c r="E71" s="540"/>
      <c r="F71" s="183"/>
      <c r="G71" s="183"/>
    </row>
    <row r="72" spans="2:11" x14ac:dyDescent="0.3">
      <c r="B72" s="178" t="s">
        <v>508</v>
      </c>
      <c r="C72" s="183" t="s">
        <v>156</v>
      </c>
      <c r="D72" s="132">
        <v>10.39</v>
      </c>
      <c r="E72" s="540"/>
      <c r="F72" s="183"/>
      <c r="G72" s="183"/>
      <c r="I72" s="311"/>
      <c r="J72" s="311"/>
      <c r="K72" s="3"/>
    </row>
    <row r="73" spans="2:11" x14ac:dyDescent="0.3">
      <c r="B73" s="265" t="s">
        <v>509</v>
      </c>
      <c r="C73" s="183" t="s">
        <v>156</v>
      </c>
      <c r="D73" s="132">
        <v>5.67</v>
      </c>
      <c r="E73" s="540"/>
      <c r="F73" s="183"/>
      <c r="G73" s="183"/>
      <c r="I73" s="311"/>
      <c r="J73" s="311"/>
      <c r="K73" s="3"/>
    </row>
    <row r="74" spans="2:11" x14ac:dyDescent="0.3">
      <c r="B74" s="265" t="s">
        <v>510</v>
      </c>
      <c r="C74" s="183" t="s">
        <v>156</v>
      </c>
      <c r="D74" s="132">
        <v>7.7</v>
      </c>
      <c r="E74" s="540"/>
      <c r="F74" s="183"/>
      <c r="G74" s="183"/>
      <c r="I74" s="311"/>
      <c r="J74" s="311"/>
      <c r="K74" s="3"/>
    </row>
    <row r="75" spans="2:11" x14ac:dyDescent="0.3">
      <c r="B75" s="265" t="s">
        <v>511</v>
      </c>
      <c r="C75" s="183" t="s">
        <v>156</v>
      </c>
      <c r="D75" s="132">
        <v>9.5299999999999994</v>
      </c>
      <c r="E75" s="540"/>
      <c r="F75" s="183"/>
      <c r="G75" s="183"/>
      <c r="I75" s="311"/>
      <c r="J75" s="311"/>
      <c r="K75" s="3"/>
    </row>
    <row r="76" spans="2:11" x14ac:dyDescent="0.3">
      <c r="B76" s="265" t="s">
        <v>512</v>
      </c>
      <c r="C76" s="266" t="s">
        <v>156</v>
      </c>
      <c r="D76" s="132">
        <v>3.43</v>
      </c>
      <c r="E76" s="540"/>
      <c r="F76" s="121" t="s">
        <v>266</v>
      </c>
      <c r="G76" s="121" t="s">
        <v>209</v>
      </c>
    </row>
    <row r="77" spans="2:11" x14ac:dyDescent="0.3">
      <c r="B77" s="265" t="s">
        <v>516</v>
      </c>
      <c r="C77" s="266" t="s">
        <v>156</v>
      </c>
      <c r="D77" s="132">
        <v>11.67</v>
      </c>
      <c r="E77" s="540"/>
      <c r="F77" s="266"/>
      <c r="G77" s="266"/>
    </row>
    <row r="78" spans="2:11" x14ac:dyDescent="0.3">
      <c r="B78" s="265" t="s">
        <v>513</v>
      </c>
      <c r="C78" s="266" t="s">
        <v>267</v>
      </c>
      <c r="D78" s="132">
        <v>16.95</v>
      </c>
      <c r="E78" s="540"/>
      <c r="F78" s="266"/>
      <c r="G78" s="266"/>
    </row>
    <row r="79" spans="2:11" x14ac:dyDescent="0.3">
      <c r="B79" s="265" t="s">
        <v>514</v>
      </c>
      <c r="C79" s="266" t="s">
        <v>267</v>
      </c>
      <c r="D79" s="132">
        <v>55.22</v>
      </c>
      <c r="E79" s="540"/>
      <c r="F79" s="266" t="s">
        <v>226</v>
      </c>
      <c r="G79" s="266" t="s">
        <v>226</v>
      </c>
    </row>
    <row r="80" spans="2:11" x14ac:dyDescent="0.3">
      <c r="B80" s="265" t="s">
        <v>515</v>
      </c>
      <c r="C80" s="266" t="s">
        <v>267</v>
      </c>
      <c r="D80" s="132">
        <v>6.19</v>
      </c>
      <c r="E80" s="540"/>
      <c r="F80" s="266" t="s">
        <v>226</v>
      </c>
      <c r="G80" s="266" t="s">
        <v>226</v>
      </c>
    </row>
    <row r="81" spans="2:7" x14ac:dyDescent="0.3">
      <c r="B81" s="265"/>
      <c r="C81" s="266"/>
      <c r="D81" s="132"/>
      <c r="E81" s="540"/>
      <c r="F81" s="266"/>
      <c r="G81" s="266"/>
    </row>
    <row r="82" spans="2:7" ht="27.6" x14ac:dyDescent="0.3">
      <c r="B82" s="51" t="s">
        <v>175</v>
      </c>
      <c r="C82" s="183"/>
      <c r="D82" s="132"/>
      <c r="E82" s="540"/>
      <c r="F82" s="183"/>
      <c r="G82" s="183"/>
    </row>
    <row r="83" spans="2:7" ht="27.6" x14ac:dyDescent="0.3">
      <c r="B83" s="178" t="s">
        <v>317</v>
      </c>
      <c r="C83" s="183" t="s">
        <v>156</v>
      </c>
      <c r="D83" s="132">
        <v>4.97</v>
      </c>
      <c r="E83" s="540"/>
      <c r="F83" s="183" t="s">
        <v>226</v>
      </c>
      <c r="G83" s="183" t="s">
        <v>226</v>
      </c>
    </row>
    <row r="84" spans="2:7" x14ac:dyDescent="0.3">
      <c r="B84" s="265" t="s">
        <v>517</v>
      </c>
      <c r="C84" s="266" t="s">
        <v>156</v>
      </c>
      <c r="D84" s="132">
        <v>14</v>
      </c>
      <c r="E84" s="540"/>
      <c r="F84" s="266"/>
      <c r="G84" s="266"/>
    </row>
    <row r="85" spans="2:7" x14ac:dyDescent="0.3">
      <c r="B85" s="51" t="s">
        <v>176</v>
      </c>
      <c r="C85" s="176"/>
      <c r="D85" s="132"/>
      <c r="E85" s="540"/>
      <c r="F85" s="155"/>
      <c r="G85" s="155"/>
    </row>
    <row r="86" spans="2:7" x14ac:dyDescent="0.3">
      <c r="B86" s="178" t="s">
        <v>204</v>
      </c>
      <c r="C86" s="176" t="s">
        <v>156</v>
      </c>
      <c r="D86" s="132">
        <v>7.88</v>
      </c>
      <c r="E86" s="540"/>
      <c r="F86" s="183" t="s">
        <v>188</v>
      </c>
      <c r="G86" s="155"/>
    </row>
    <row r="87" spans="2:7" x14ac:dyDescent="0.3">
      <c r="B87" s="51" t="s">
        <v>318</v>
      </c>
      <c r="C87" s="176"/>
      <c r="D87" s="132"/>
      <c r="E87" s="540"/>
      <c r="F87" s="155"/>
      <c r="G87" s="155"/>
    </row>
    <row r="88" spans="2:7" ht="15" thickBot="1" x14ac:dyDescent="0.35">
      <c r="B88" s="52"/>
      <c r="C88" s="264"/>
      <c r="D88" s="136"/>
      <c r="E88" s="540"/>
      <c r="F88" s="54"/>
      <c r="G88" s="54"/>
    </row>
    <row r="89" spans="2:7" ht="29.25" customHeight="1" thickTop="1" thickBot="1" x14ac:dyDescent="0.35">
      <c r="B89" s="274"/>
      <c r="C89" s="275" t="s">
        <v>265</v>
      </c>
      <c r="D89" s="276">
        <f>SUM(D71:D88)</f>
        <v>153.6</v>
      </c>
      <c r="E89" s="278"/>
      <c r="F89" s="577"/>
      <c r="G89" s="578"/>
    </row>
    <row r="90" spans="2:7" ht="15" thickTop="1" x14ac:dyDescent="0.3">
      <c r="B90" s="548"/>
      <c r="C90" s="548"/>
      <c r="D90" s="548"/>
      <c r="E90" s="548"/>
      <c r="F90" s="548"/>
      <c r="G90" s="548"/>
    </row>
    <row r="91" spans="2:7" ht="18" x14ac:dyDescent="0.3">
      <c r="B91" s="148" t="s">
        <v>186</v>
      </c>
    </row>
    <row r="92" spans="2:7" ht="15" thickBot="1" x14ac:dyDescent="0.35">
      <c r="B92" s="56"/>
    </row>
    <row r="93" spans="2:7" ht="15" thickTop="1" x14ac:dyDescent="0.3">
      <c r="B93" s="157"/>
      <c r="C93" s="150"/>
      <c r="D93" s="150"/>
      <c r="E93" s="150"/>
      <c r="F93" s="150"/>
    </row>
    <row r="94" spans="2:7" x14ac:dyDescent="0.3">
      <c r="B94" s="158" t="s">
        <v>146</v>
      </c>
      <c r="C94" s="151" t="s">
        <v>179</v>
      </c>
      <c r="D94" s="151" t="s">
        <v>147</v>
      </c>
      <c r="E94" s="151" t="s">
        <v>159</v>
      </c>
      <c r="F94" s="151" t="s">
        <v>180</v>
      </c>
    </row>
    <row r="95" spans="2:7" ht="15" thickBot="1" x14ac:dyDescent="0.35">
      <c r="B95" s="142"/>
      <c r="C95" s="149"/>
      <c r="D95" s="149"/>
      <c r="E95" s="149"/>
      <c r="F95" s="149"/>
    </row>
    <row r="96" spans="2:7" ht="15" thickTop="1" x14ac:dyDescent="0.3">
      <c r="B96" s="126" t="s">
        <v>229</v>
      </c>
      <c r="C96" s="176"/>
      <c r="D96" s="183"/>
      <c r="E96" s="176"/>
      <c r="F96" s="551"/>
    </row>
    <row r="97" spans="2:6" x14ac:dyDescent="0.3">
      <c r="B97" s="126" t="s">
        <v>206</v>
      </c>
      <c r="C97" s="176"/>
      <c r="D97" s="183"/>
      <c r="E97" s="176"/>
      <c r="F97" s="551"/>
    </row>
    <row r="98" spans="2:6" x14ac:dyDescent="0.3">
      <c r="B98" s="154" t="s">
        <v>269</v>
      </c>
      <c r="C98" s="183">
        <v>3</v>
      </c>
      <c r="D98" s="183">
        <v>11.81</v>
      </c>
      <c r="E98" s="176"/>
      <c r="F98" s="551"/>
    </row>
    <row r="99" spans="2:6" x14ac:dyDescent="0.3">
      <c r="B99" s="154" t="s">
        <v>314</v>
      </c>
      <c r="C99" s="183">
        <v>2</v>
      </c>
      <c r="D99" s="183">
        <v>7.99</v>
      </c>
      <c r="E99" s="183">
        <v>23.16</v>
      </c>
      <c r="F99" s="551"/>
    </row>
    <row r="100" spans="2:6" x14ac:dyDescent="0.3">
      <c r="B100" s="154" t="s">
        <v>303</v>
      </c>
      <c r="C100" s="183">
        <v>1</v>
      </c>
      <c r="D100" s="183">
        <v>3.36</v>
      </c>
      <c r="E100" s="176"/>
      <c r="F100" s="551"/>
    </row>
    <row r="101" spans="2:6" x14ac:dyDescent="0.3">
      <c r="B101" s="124" t="s">
        <v>156</v>
      </c>
      <c r="C101" s="183"/>
      <c r="D101" s="183"/>
      <c r="E101" s="176"/>
      <c r="F101" s="551"/>
    </row>
    <row r="102" spans="2:6" x14ac:dyDescent="0.3">
      <c r="B102" s="154" t="s">
        <v>215</v>
      </c>
      <c r="C102" s="183">
        <v>2</v>
      </c>
      <c r="D102" s="183">
        <v>2.52</v>
      </c>
      <c r="E102" s="176"/>
      <c r="F102" s="551"/>
    </row>
    <row r="103" spans="2:6" x14ac:dyDescent="0.3">
      <c r="B103" s="154" t="s">
        <v>319</v>
      </c>
      <c r="C103" s="183">
        <v>1</v>
      </c>
      <c r="D103" s="183">
        <v>1.26</v>
      </c>
      <c r="E103" s="176"/>
      <c r="F103" s="551"/>
    </row>
    <row r="104" spans="2:6" x14ac:dyDescent="0.3">
      <c r="B104" s="154" t="s">
        <v>216</v>
      </c>
      <c r="C104" s="183" t="s">
        <v>326</v>
      </c>
      <c r="D104" s="183">
        <v>36</v>
      </c>
      <c r="E104" s="176"/>
      <c r="F104" s="551"/>
    </row>
    <row r="105" spans="2:6" x14ac:dyDescent="0.3">
      <c r="B105" s="154" t="s">
        <v>320</v>
      </c>
      <c r="C105" s="183">
        <v>8</v>
      </c>
      <c r="D105" s="183">
        <v>67.680000000000007</v>
      </c>
      <c r="E105" s="176"/>
      <c r="F105" s="551"/>
    </row>
    <row r="106" spans="2:6" x14ac:dyDescent="0.3">
      <c r="B106" s="154" t="s">
        <v>240</v>
      </c>
      <c r="C106" s="183">
        <v>2</v>
      </c>
      <c r="D106" s="183">
        <v>15.87</v>
      </c>
      <c r="E106" s="176"/>
      <c r="F106" s="551"/>
    </row>
    <row r="107" spans="2:6" x14ac:dyDescent="0.3">
      <c r="B107" s="154" t="s">
        <v>193</v>
      </c>
      <c r="C107" s="183">
        <v>1</v>
      </c>
      <c r="D107" s="183">
        <v>1.35</v>
      </c>
      <c r="E107" s="183">
        <v>155.18</v>
      </c>
      <c r="F107" s="551"/>
    </row>
    <row r="108" spans="2:6" x14ac:dyDescent="0.3">
      <c r="B108" s="154" t="s">
        <v>321</v>
      </c>
      <c r="C108" s="183">
        <v>1</v>
      </c>
      <c r="D108" s="183">
        <v>0.82</v>
      </c>
      <c r="E108" s="176"/>
      <c r="F108" s="551"/>
    </row>
    <row r="109" spans="2:6" x14ac:dyDescent="0.3">
      <c r="B109" s="154" t="s">
        <v>322</v>
      </c>
      <c r="C109" s="183">
        <v>2</v>
      </c>
      <c r="D109" s="183">
        <v>0.94</v>
      </c>
      <c r="E109" s="176"/>
      <c r="F109" s="551"/>
    </row>
    <row r="110" spans="2:6" x14ac:dyDescent="0.3">
      <c r="B110" s="154" t="s">
        <v>323</v>
      </c>
      <c r="C110" s="183">
        <v>1</v>
      </c>
      <c r="D110" s="183">
        <v>0.39</v>
      </c>
      <c r="E110" s="176"/>
      <c r="F110" s="551"/>
    </row>
    <row r="111" spans="2:6" x14ac:dyDescent="0.3">
      <c r="B111" s="154" t="s">
        <v>323</v>
      </c>
      <c r="C111" s="183">
        <v>2</v>
      </c>
      <c r="D111" s="183">
        <v>1.82</v>
      </c>
      <c r="E111" s="176"/>
      <c r="F111" s="551"/>
    </row>
    <row r="112" spans="2:6" x14ac:dyDescent="0.3">
      <c r="B112" s="154" t="s">
        <v>323</v>
      </c>
      <c r="C112" s="183">
        <v>1</v>
      </c>
      <c r="D112" s="183">
        <v>0.91</v>
      </c>
      <c r="E112" s="176"/>
      <c r="F112" s="551"/>
    </row>
    <row r="113" spans="2:6" x14ac:dyDescent="0.3">
      <c r="B113" s="154" t="s">
        <v>271</v>
      </c>
      <c r="C113" s="183">
        <v>5</v>
      </c>
      <c r="D113" s="183">
        <v>25.62</v>
      </c>
      <c r="E113" s="176"/>
      <c r="F113" s="551"/>
    </row>
    <row r="114" spans="2:6" x14ac:dyDescent="0.3">
      <c r="B114" s="126" t="s">
        <v>241</v>
      </c>
      <c r="C114" s="183"/>
      <c r="D114" s="183"/>
      <c r="E114" s="176"/>
      <c r="F114" s="551"/>
    </row>
    <row r="115" spans="2:6" x14ac:dyDescent="0.3">
      <c r="B115" s="154" t="s">
        <v>269</v>
      </c>
      <c r="C115" s="183">
        <v>2</v>
      </c>
      <c r="D115" s="183">
        <v>2.62</v>
      </c>
      <c r="E115" s="176"/>
      <c r="F115" s="551"/>
    </row>
    <row r="116" spans="2:6" x14ac:dyDescent="0.3">
      <c r="B116" s="154" t="s">
        <v>324</v>
      </c>
      <c r="C116" s="183">
        <v>2</v>
      </c>
      <c r="D116" s="183">
        <v>2.5</v>
      </c>
      <c r="E116" s="183">
        <v>39.520000000000003</v>
      </c>
      <c r="F116" s="551"/>
    </row>
    <row r="117" spans="2:6" ht="15" thickBot="1" x14ac:dyDescent="0.35">
      <c r="B117" s="154" t="s">
        <v>325</v>
      </c>
      <c r="C117" s="54"/>
      <c r="D117" s="183">
        <v>34.4</v>
      </c>
      <c r="E117" s="160"/>
      <c r="F117" s="552"/>
    </row>
    <row r="118" spans="2:6" ht="15" thickTop="1" x14ac:dyDescent="0.3">
      <c r="B118" s="547"/>
      <c r="C118" s="579"/>
      <c r="D118" s="152"/>
      <c r="E118" s="176"/>
      <c r="F118" s="460"/>
    </row>
    <row r="119" spans="2:6" x14ac:dyDescent="0.3">
      <c r="B119" s="548"/>
      <c r="C119" s="580"/>
      <c r="D119" s="153" t="s">
        <v>159</v>
      </c>
      <c r="E119" s="153">
        <v>217.86</v>
      </c>
      <c r="F119" s="461"/>
    </row>
    <row r="120" spans="2:6" ht="15" thickBot="1" x14ac:dyDescent="0.35">
      <c r="B120" s="548"/>
      <c r="C120" s="580"/>
      <c r="D120" s="156"/>
      <c r="E120" s="160"/>
      <c r="F120" s="461"/>
    </row>
    <row r="121" spans="2:6" ht="15" thickTop="1" x14ac:dyDescent="0.3">
      <c r="B121" s="56"/>
    </row>
    <row r="122" spans="2:6" x14ac:dyDescent="0.3">
      <c r="B122" s="127" t="s">
        <v>181</v>
      </c>
    </row>
    <row r="123" spans="2:6" x14ac:dyDescent="0.3">
      <c r="B123" s="57" t="s">
        <v>272</v>
      </c>
    </row>
    <row r="124" spans="2:6" x14ac:dyDescent="0.3">
      <c r="B124" s="57" t="s">
        <v>306</v>
      </c>
    </row>
    <row r="125" spans="2:6" x14ac:dyDescent="0.3">
      <c r="B125" s="57" t="s">
        <v>238</v>
      </c>
    </row>
    <row r="127" spans="2:6" ht="18" x14ac:dyDescent="0.3">
      <c r="B127" s="130" t="s">
        <v>166</v>
      </c>
    </row>
    <row r="128" spans="2:6" ht="15" thickBot="1" x14ac:dyDescent="0.35">
      <c r="B128" s="56"/>
    </row>
    <row r="129" spans="2:7" ht="15" thickTop="1" x14ac:dyDescent="0.3">
      <c r="B129" s="454" t="s">
        <v>145</v>
      </c>
      <c r="C129" s="454" t="s">
        <v>146</v>
      </c>
      <c r="D129" s="456" t="s">
        <v>147</v>
      </c>
      <c r="E129" s="457"/>
      <c r="F129" s="456" t="s">
        <v>148</v>
      </c>
      <c r="G129" s="457"/>
    </row>
    <row r="130" spans="2:7" ht="15" thickBot="1" x14ac:dyDescent="0.35">
      <c r="B130" s="455"/>
      <c r="C130" s="455"/>
      <c r="D130" s="458"/>
      <c r="E130" s="459"/>
      <c r="F130" s="458"/>
      <c r="G130" s="459"/>
    </row>
    <row r="131" spans="2:7" ht="40.799999999999997" thickTop="1" thickBot="1" x14ac:dyDescent="0.35">
      <c r="B131" s="143"/>
      <c r="C131" s="144"/>
      <c r="D131" s="184" t="s">
        <v>274</v>
      </c>
      <c r="E131" s="184" t="s">
        <v>275</v>
      </c>
      <c r="F131" s="184" t="s">
        <v>149</v>
      </c>
      <c r="G131" s="184" t="s">
        <v>150</v>
      </c>
    </row>
    <row r="132" spans="2:7" ht="15" thickTop="1" x14ac:dyDescent="0.3">
      <c r="B132" s="119"/>
      <c r="C132" s="176"/>
      <c r="D132" s="183"/>
      <c r="E132" s="155"/>
      <c r="F132" s="155"/>
      <c r="G132" s="183"/>
    </row>
    <row r="133" spans="2:7" x14ac:dyDescent="0.3">
      <c r="B133" s="178" t="s">
        <v>4</v>
      </c>
      <c r="C133" s="183"/>
      <c r="D133" s="132">
        <v>17.579999999999998</v>
      </c>
      <c r="E133" s="132">
        <v>17.579999999999998</v>
      </c>
      <c r="F133" s="183" t="s">
        <v>276</v>
      </c>
      <c r="G133" s="183" t="s">
        <v>209</v>
      </c>
    </row>
    <row r="134" spans="2:7" ht="15" thickBot="1" x14ac:dyDescent="0.35">
      <c r="B134" s="52"/>
      <c r="C134" s="181"/>
      <c r="D134" s="136"/>
      <c r="E134" s="136"/>
      <c r="F134" s="54"/>
      <c r="G134" s="54"/>
    </row>
    <row r="135" spans="2:7" ht="15" thickTop="1" x14ac:dyDescent="0.3">
      <c r="B135" s="460"/>
      <c r="C135" s="122"/>
      <c r="D135" s="463"/>
      <c r="E135" s="464"/>
      <c r="F135" s="465"/>
      <c r="G135" s="466"/>
    </row>
    <row r="136" spans="2:7" x14ac:dyDescent="0.3">
      <c r="B136" s="461"/>
      <c r="C136" s="123" t="s">
        <v>159</v>
      </c>
      <c r="D136" s="159">
        <f>SUM(D133)</f>
        <v>17.579999999999998</v>
      </c>
      <c r="E136" s="153">
        <f>SUM(E133)</f>
        <v>17.579999999999998</v>
      </c>
      <c r="F136" s="467"/>
      <c r="G136" s="468"/>
    </row>
    <row r="137" spans="2:7" ht="15" thickBot="1" x14ac:dyDescent="0.35">
      <c r="B137" s="462"/>
      <c r="C137" s="160"/>
      <c r="D137" s="471"/>
      <c r="E137" s="472"/>
      <c r="F137" s="469"/>
      <c r="G137" s="470"/>
    </row>
    <row r="138" spans="2:7" ht="15" thickTop="1" x14ac:dyDescent="0.3"/>
  </sheetData>
  <mergeCells count="44">
    <mergeCell ref="F33:G34"/>
    <mergeCell ref="F28:G28"/>
    <mergeCell ref="B29:G29"/>
    <mergeCell ref="B5:D5"/>
    <mergeCell ref="B6:D6"/>
    <mergeCell ref="D10:E11"/>
    <mergeCell ref="F10:G11"/>
    <mergeCell ref="C10:C11"/>
    <mergeCell ref="B10:B11"/>
    <mergeCell ref="B44:B46"/>
    <mergeCell ref="D44:E44"/>
    <mergeCell ref="D46:E46"/>
    <mergeCell ref="B33:B34"/>
    <mergeCell ref="C33:C34"/>
    <mergeCell ref="D33:E34"/>
    <mergeCell ref="A2:G3"/>
    <mergeCell ref="B135:B137"/>
    <mergeCell ref="D135:E135"/>
    <mergeCell ref="F135:G137"/>
    <mergeCell ref="D137:E137"/>
    <mergeCell ref="F89:G89"/>
    <mergeCell ref="B90:G90"/>
    <mergeCell ref="F96:F117"/>
    <mergeCell ref="B118:B120"/>
    <mergeCell ref="C118:C120"/>
    <mergeCell ref="F118:F120"/>
    <mergeCell ref="E71:E88"/>
    <mergeCell ref="F64:G64"/>
    <mergeCell ref="B68:B69"/>
    <mergeCell ref="D68:E68"/>
    <mergeCell ref="D69:E69"/>
    <mergeCell ref="B129:B130"/>
    <mergeCell ref="C129:C130"/>
    <mergeCell ref="D129:E130"/>
    <mergeCell ref="F129:G130"/>
    <mergeCell ref="F68:G68"/>
    <mergeCell ref="F69:G69"/>
    <mergeCell ref="F44:G46"/>
    <mergeCell ref="D51:E51"/>
    <mergeCell ref="D52:E52"/>
    <mergeCell ref="D53:E53"/>
    <mergeCell ref="F51:G51"/>
    <mergeCell ref="F52:G52"/>
    <mergeCell ref="F53:G53"/>
  </mergeCells>
  <pageMargins left="0.7" right="0.7" top="0.75" bottom="0.75" header="0.3" footer="0.3"/>
  <pageSetup paperSize="9" scale="6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2</vt:i4>
      </vt:variant>
    </vt:vector>
  </HeadingPairs>
  <TitlesOfParts>
    <vt:vector size="11" baseType="lpstr">
      <vt:lpstr>Synthèse des besoins</vt:lpstr>
      <vt:lpstr>Fréquence</vt:lpstr>
      <vt:lpstr>Toulon Mésange</vt:lpstr>
      <vt:lpstr>Toulon St Jean </vt:lpstr>
      <vt:lpstr>Toulon Carnot</vt:lpstr>
      <vt:lpstr>Toulon Valbourdin</vt:lpstr>
      <vt:lpstr>Toulon La Colombe CES</vt:lpstr>
      <vt:lpstr>Toulon La Rode</vt:lpstr>
      <vt:lpstr>La Valette</vt:lpstr>
      <vt:lpstr>Fréquence!Zone_d_impression</vt:lpstr>
      <vt:lpstr>'Synthèse des besoins'!Zone_d_impression</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SUC CLAIRE</dc:creator>
  <cp:lastModifiedBy>KEGUNY-FABRE LAUREN (CPAM VAR)</cp:lastModifiedBy>
  <cp:lastPrinted>2021-12-07T08:42:46Z</cp:lastPrinted>
  <dcterms:created xsi:type="dcterms:W3CDTF">2017-11-20T07:54:43Z</dcterms:created>
  <dcterms:modified xsi:type="dcterms:W3CDTF">2025-09-15T12:12:07Z</dcterms:modified>
</cp:coreProperties>
</file>